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950" firstSheet="2" activeTab="2"/>
  </bookViews>
  <sheets>
    <sheet name="封面" sheetId="1" r:id="rId1"/>
    <sheet name="2016年收支预算总表" sheetId="2" r:id="rId2"/>
    <sheet name="2016年收入预算总表" sheetId="3" r:id="rId3"/>
    <sheet name="2016年支出预算总表" sheetId="4" r:id="rId4"/>
    <sheet name="2016年基本支出预算表" sheetId="5" r:id="rId5"/>
    <sheet name="2016年项目支出预算表" sheetId="6" r:id="rId6"/>
    <sheet name="Sheet1" sheetId="7" r:id="rId7"/>
    <sheet name="Sheet2" sheetId="8" r:id="rId8"/>
  </sheets>
  <definedNames>
    <definedName name="_xlnm.Print_Area" localSheetId="2">'2016年收入预算总表'!$A$1:$N$9</definedName>
    <definedName name="_xlnm.Print_Area" hidden="1">#N/A</definedName>
    <definedName name="_xlnm.Print_Titles" localSheetId="2">'2016年收入预算总表'!$1:$6</definedName>
    <definedName name="_xlnm.Print_Titles" hidden="1">#N/A</definedName>
  </definedNames>
  <calcPr fullCalcOnLoad="1"/>
</workbook>
</file>

<file path=xl/comments7.xml><?xml version="1.0" encoding="utf-8"?>
<comments xmlns="http://schemas.openxmlformats.org/spreadsheetml/2006/main">
  <authors>
    <author>USER</author>
  </authors>
  <commentList>
    <comment ref="O2" authorId="0">
      <text>
        <r>
          <rPr>
            <sz val="9"/>
            <rFont val="宋体"/>
            <family val="0"/>
          </rPr>
          <t xml:space="preserve">USER:
</t>
        </r>
        <r>
          <rPr>
            <sz val="9"/>
            <rFont val="宋体"/>
            <family val="0"/>
          </rPr>
          <t>实际数字</t>
        </r>
      </text>
    </comment>
    <comment ref="O5" authorId="0">
      <text>
        <r>
          <rPr>
            <sz val="9"/>
            <rFont val="宋体"/>
            <family val="0"/>
          </rPr>
          <t xml:space="preserve">USER:
</t>
        </r>
        <r>
          <rPr>
            <sz val="9"/>
            <rFont val="宋体"/>
            <family val="0"/>
          </rPr>
          <t>9.5万</t>
        </r>
      </text>
    </comment>
    <comment ref="AJ5" authorId="0">
      <text>
        <r>
          <rPr>
            <sz val="9"/>
            <rFont val="宋体"/>
            <family val="0"/>
          </rPr>
          <t xml:space="preserve">USER:
</t>
        </r>
        <r>
          <rPr>
            <sz val="9"/>
            <rFont val="宋体"/>
            <family val="0"/>
          </rPr>
          <t>9.5万</t>
        </r>
      </text>
    </comment>
  </commentList>
</comments>
</file>

<file path=xl/sharedStrings.xml><?xml version="1.0" encoding="utf-8"?>
<sst xmlns="http://schemas.openxmlformats.org/spreadsheetml/2006/main" count="238" uniqueCount="165">
  <si>
    <t>2016年开福区部门预算</t>
  </si>
  <si>
    <t>单位名称：</t>
  </si>
  <si>
    <t>开福区劳动保障监察大队</t>
  </si>
  <si>
    <t>负 责 人：</t>
  </si>
  <si>
    <t>高成亮</t>
  </si>
  <si>
    <t>联 系 人：</t>
  </si>
  <si>
    <t>刘向红</t>
  </si>
  <si>
    <t>联系电话：</t>
  </si>
  <si>
    <t>84399062</t>
  </si>
  <si>
    <t>预算01表</t>
  </si>
  <si>
    <t>2016年收支预算总表</t>
  </si>
  <si>
    <t>编制单位：开福区劳动保障监察大队</t>
  </si>
  <si>
    <t>单位:元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</si>
  <si>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</si>
  <si>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</si>
  <si>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</si>
  <si>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</si>
  <si>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</si>
  <si>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</si>
  <si>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 xml:space="preserve">     其中：经费拨款（补贴）</t>
  </si>
  <si>
    <t xml:space="preserve">    工资福利支出</t>
  </si>
  <si>
    <t>二、纳入财政专户管理的行政事业性收费收入</t>
  </si>
  <si>
    <t xml:space="preserve">    商品和服务支出</t>
  </si>
  <si>
    <t>三、行政单位预算外资金收入</t>
  </si>
  <si>
    <t xml:space="preserve">    对个人和家庭的补助</t>
  </si>
  <si>
    <t>四、事业收入</t>
  </si>
  <si>
    <t>二、项目支出</t>
  </si>
  <si>
    <t>五、其他收入</t>
  </si>
  <si>
    <t xml:space="preserve">    专项商品和服务支出</t>
  </si>
  <si>
    <t>六、事业单位经营收入</t>
  </si>
  <si>
    <t xml:space="preserve">    基本建设项目支出</t>
  </si>
  <si>
    <t xml:space="preserve">    行政事业性项目支出</t>
  </si>
  <si>
    <t xml:space="preserve">    其他项目支出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</si>
  <si>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</si>
  <si>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</si>
  <si>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</si>
  <si>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</si>
  <si>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</si>
  <si>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</si>
  <si>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</si>
  <si>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</si>
  <si>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</si>
  <si>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</si>
  <si>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</si>
  <si>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</si>
  <si>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预算02表</t>
  </si>
  <si>
    <t>2016年收入预算总表</t>
  </si>
  <si>
    <t>编制单位：</t>
  </si>
  <si>
    <t xml:space="preserve">  开福区劳动保障监察大队</t>
  </si>
  <si>
    <t>单位：元</t>
  </si>
  <si>
    <t>单位代码</t>
  </si>
  <si>
    <t>单位名称</t>
  </si>
  <si>
    <t>合计</t>
  </si>
  <si>
    <t>财政拨款  （补助）</t>
  </si>
  <si>
    <t>缴入财政专户管理的行政事业性收费收入</t>
  </si>
  <si>
    <t>行政单位预算外资金收入</t>
  </si>
  <si>
    <t>事业收入</t>
  </si>
  <si>
    <t>其他收入</t>
  </si>
  <si>
    <t>事业单位经营收入</t>
  </si>
  <si>
    <t>上级补助收入</t>
  </si>
  <si>
    <t>附属单位上缴收入</t>
  </si>
  <si>
    <t>用事业基金弥补收支差额</t>
  </si>
  <si>
    <t>上年结转</t>
  </si>
  <si>
    <t>金额</t>
  </si>
  <si>
    <t>其中：经费拨款（补助）</t>
  </si>
  <si>
    <t>**</t>
  </si>
  <si>
    <r>
      <t>4</t>
    </r>
    <r>
      <rPr>
        <sz val="12"/>
        <rFont val="宋体"/>
        <family val="0"/>
      </rPr>
      <t>01005</t>
    </r>
  </si>
  <si>
    <t>预算03表</t>
  </si>
  <si>
    <t>2016年支出预算总表</t>
  </si>
  <si>
    <t>科目编码</t>
  </si>
  <si>
    <t>?位名称（功能科目）</t>
  </si>
  <si>
    <t>总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</si>
  <si>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</si>
  <si>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</si>
  <si>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</si>
  <si>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</si>
  <si>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</si>
  <si>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</si>
  <si>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</si>
  <si>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</si>
  <si>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</si>
  <si>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</si>
  <si>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</si>
  <si>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</si>
  <si>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</si>
  <si>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专项商品和服务支出</t>
  </si>
  <si>
    <t>基本建设项目</t>
  </si>
  <si>
    <t>行政事业项目</t>
  </si>
  <si>
    <t>其他项目</t>
  </si>
  <si>
    <t>208</t>
  </si>
  <si>
    <t>社会保障和就业支出</t>
  </si>
  <si>
    <t>20801</t>
  </si>
  <si>
    <t>人力资源和社会保障管理事务</t>
  </si>
  <si>
    <t>2080101</t>
  </si>
  <si>
    <t xml:space="preserve">  行政运行</t>
  </si>
  <si>
    <t>2080105</t>
  </si>
  <si>
    <t xml:space="preserve">  劳动保障监察</t>
  </si>
  <si>
    <t>预算05表</t>
  </si>
  <si>
    <t>2016年基本支出经济分类预算表</t>
  </si>
  <si>
    <t>经济分类</t>
  </si>
  <si>
    <t>项目名称</t>
  </si>
  <si>
    <t>总   计</t>
  </si>
  <si>
    <t>财政拨款（补助）</t>
  </si>
  <si>
    <t>合  计</t>
  </si>
  <si>
    <t>基本工资</t>
  </si>
  <si>
    <t>津补贴</t>
  </si>
  <si>
    <t>社会保障缴费</t>
  </si>
  <si>
    <t>其他工资福利支出</t>
  </si>
  <si>
    <t>对个人和家庭的补助支出</t>
  </si>
  <si>
    <t>退休费</t>
  </si>
  <si>
    <t>生活补助</t>
  </si>
  <si>
    <t>住房公积金</t>
  </si>
  <si>
    <t>其他对个人和家庭的补助</t>
  </si>
  <si>
    <t>办公费</t>
  </si>
  <si>
    <t>邮电费</t>
  </si>
  <si>
    <t>差旅费</t>
  </si>
  <si>
    <t>会议费</t>
  </si>
  <si>
    <t>公务接待费</t>
  </si>
  <si>
    <t>公务用车运行维护费</t>
  </si>
  <si>
    <t>退休人员活动经费</t>
  </si>
  <si>
    <r>
      <t>预算0</t>
    </r>
    <r>
      <rPr>
        <sz val="9"/>
        <rFont val="宋体"/>
        <family val="0"/>
      </rPr>
      <t>7</t>
    </r>
    <r>
      <rPr>
        <sz val="9"/>
        <rFont val="宋体"/>
        <family val="0"/>
      </rPr>
      <t>表</t>
    </r>
  </si>
  <si>
    <t>2016年项目支出预算表</t>
  </si>
  <si>
    <t>项目类别（名称）</t>
  </si>
  <si>
    <t>科目名称</t>
  </si>
  <si>
    <t>项目内容</t>
  </si>
  <si>
    <t>项目支出金额</t>
  </si>
  <si>
    <t>资金来源</t>
  </si>
  <si>
    <t>其他资金来源</t>
  </si>
  <si>
    <t>劳动监察检查及信息维护经费</t>
  </si>
  <si>
    <t>仲裁工作经费</t>
  </si>
  <si>
    <t>大厅工作人员经费补贴</t>
  </si>
  <si>
    <t>序号</t>
  </si>
  <si>
    <t>单 位</t>
  </si>
  <si>
    <t>编制    人数</t>
  </si>
  <si>
    <t>在职
人数</t>
  </si>
  <si>
    <t>离退休人数</t>
  </si>
  <si>
    <t>汽车台数</t>
  </si>
  <si>
    <t>电话台数</t>
  </si>
  <si>
    <t>临时人数</t>
  </si>
  <si>
    <t>人员经费</t>
  </si>
  <si>
    <t>总部门预算数</t>
  </si>
  <si>
    <t>对个人家庭补助</t>
  </si>
  <si>
    <t>商品服务支出</t>
  </si>
  <si>
    <t>部门专项</t>
  </si>
  <si>
    <t>工资福利支出、对个人家庭的补助</t>
  </si>
  <si>
    <t>一般商品和服务支出</t>
  </si>
  <si>
    <t>在职人员</t>
  </si>
  <si>
    <t>单位发放人员经费</t>
  </si>
  <si>
    <t>临聘经费</t>
  </si>
  <si>
    <t>退休人员</t>
  </si>
  <si>
    <t>公用经费</t>
  </si>
  <si>
    <t xml:space="preserve"> 退休干部管理活动费</t>
  </si>
  <si>
    <t>工资
统发</t>
  </si>
  <si>
    <t>应发工资</t>
  </si>
  <si>
    <t>医保经费</t>
  </si>
  <si>
    <t>工伤保险</t>
  </si>
  <si>
    <t>医保铺底</t>
  </si>
  <si>
    <t>第13个月工资</t>
  </si>
  <si>
    <t>工资及社保</t>
  </si>
  <si>
    <t>公积金</t>
  </si>
  <si>
    <t>增发一个月工资</t>
  </si>
  <si>
    <t>公务用车及运行</t>
  </si>
  <si>
    <t>劳动保障监察大队</t>
  </si>
  <si>
    <t>在职+临聘</t>
  </si>
  <si>
    <t>退休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</si>
</sst>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0"/>
    <numFmt numFmtId="179" formatCode="0000"/>
    <numFmt numFmtId="180" formatCode="* #,##0.00;* \-#,##0.00;* &quot;&quot;??;@"/>
    <numFmt numFmtId="181" formatCode="* #,##0.0;* \-#,##0.0;* &quot;&quot;??;@"/>
    <numFmt numFmtId="182" formatCode=";;"/>
    <numFmt numFmtId="183" formatCode="#,##0.0_ "/>
    <numFmt numFmtId="184" formatCode="#,##0.00_ "/>
  </numFmts>
  <fonts count="66">
    <font>
      <sz val="9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11"/>
      <name val="黑体"/>
      <family val="3"/>
    </font>
    <font>
      <sz val="10"/>
      <name val="宋体"/>
      <family val="0"/>
    </font>
    <font>
      <sz val="9"/>
      <color indexed="8"/>
      <name val="宋体"/>
      <family val="0"/>
    </font>
    <font>
      <b/>
      <sz val="10"/>
      <name val="黑体"/>
      <family val="3"/>
    </font>
    <font>
      <b/>
      <sz val="9"/>
      <color indexed="8"/>
      <name val="宋体"/>
      <family val="0"/>
    </font>
    <font>
      <b/>
      <sz val="9"/>
      <color indexed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42"/>
      <name val="宋体"/>
      <family val="0"/>
    </font>
    <font>
      <b/>
      <sz val="36"/>
      <name val="宋体"/>
      <family val="0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9"/>
      <color theme="1"/>
      <name val="宋体"/>
      <family val="0"/>
    </font>
    <font>
      <sz val="12"/>
      <color rgb="FFFF0000"/>
      <name val="宋体"/>
      <family val="0"/>
    </font>
    <font>
      <sz val="9"/>
      <color theme="1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10" fillId="0" borderId="0">
      <alignment vertical="center"/>
      <protection/>
    </xf>
    <xf numFmtId="0" fontId="19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5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9">
    <xf numFmtId="0" fontId="0" fillId="0" borderId="0" xfId="0" applyAlignment="1">
      <alignment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176" fontId="8" fillId="0" borderId="10" xfId="0" applyNumberFormat="1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4" fillId="33" borderId="0" xfId="50" applyFont="1" applyFill="1" applyAlignment="1">
      <alignment vertical="center"/>
      <protection/>
    </xf>
    <xf numFmtId="178" fontId="4" fillId="33" borderId="0" xfId="50" applyNumberFormat="1" applyFont="1" applyFill="1" applyAlignment="1">
      <alignment horizontal="center" vertical="center"/>
      <protection/>
    </xf>
    <xf numFmtId="179" fontId="4" fillId="33" borderId="0" xfId="50" applyNumberFormat="1" applyFont="1" applyFill="1" applyAlignment="1">
      <alignment horizontal="center" vertical="center"/>
      <protection/>
    </xf>
    <xf numFmtId="49" fontId="4" fillId="33" borderId="0" xfId="50" applyNumberFormat="1" applyFont="1" applyFill="1" applyAlignment="1">
      <alignment horizontal="center" vertical="center"/>
      <protection/>
    </xf>
    <xf numFmtId="180" fontId="4" fillId="33" borderId="0" xfId="50" applyNumberFormat="1" applyFont="1" applyFill="1" applyAlignment="1">
      <alignment horizontal="center" vertical="center"/>
      <protection/>
    </xf>
    <xf numFmtId="0" fontId="4" fillId="33" borderId="0" xfId="50" applyFont="1" applyFill="1" applyAlignment="1">
      <alignment horizontal="center" vertical="center"/>
      <protection/>
    </xf>
    <xf numFmtId="0" fontId="4" fillId="33" borderId="0" xfId="50" applyNumberFormat="1" applyFont="1" applyFill="1" applyAlignment="1">
      <alignment horizontal="center" vertical="center"/>
      <protection/>
    </xf>
    <xf numFmtId="0" fontId="4" fillId="33" borderId="0" xfId="50" applyNumberFormat="1" applyFont="1" applyFill="1" applyAlignment="1">
      <alignment horizontal="right" vertical="center"/>
      <protection/>
    </xf>
    <xf numFmtId="0" fontId="10" fillId="0" borderId="11" xfId="0" applyFont="1" applyFill="1" applyBorder="1" applyAlignment="1">
      <alignment horizontal="left" vertical="center"/>
    </xf>
    <xf numFmtId="0" fontId="10" fillId="0" borderId="0" xfId="50" applyFont="1" applyFill="1" applyAlignment="1">
      <alignment horizontal="left" vertical="center"/>
      <protection/>
    </xf>
    <xf numFmtId="0" fontId="4" fillId="33" borderId="0" xfId="50" applyNumberFormat="1" applyFont="1" applyFill="1" applyAlignment="1">
      <alignment vertical="center"/>
      <protection/>
    </xf>
    <xf numFmtId="0" fontId="10" fillId="0" borderId="10" xfId="50" applyNumberFormat="1" applyFont="1" applyFill="1" applyBorder="1" applyAlignment="1">
      <alignment horizontal="centerContinuous" vertical="center"/>
      <protection/>
    </xf>
    <xf numFmtId="0" fontId="10" fillId="0" borderId="12" xfId="50" applyNumberFormat="1" applyFont="1" applyFill="1" applyBorder="1" applyAlignment="1">
      <alignment horizontal="centerContinuous" vertical="center"/>
      <protection/>
    </xf>
    <xf numFmtId="0" fontId="10" fillId="33" borderId="10" xfId="50" applyNumberFormat="1" applyFont="1" applyFill="1" applyBorder="1" applyAlignment="1">
      <alignment horizontal="center" vertical="center"/>
      <protection/>
    </xf>
    <xf numFmtId="0" fontId="10" fillId="33" borderId="12" xfId="50" applyNumberFormat="1" applyFont="1" applyFill="1" applyBorder="1" applyAlignment="1">
      <alignment horizontal="center" vertical="center"/>
      <protection/>
    </xf>
    <xf numFmtId="49" fontId="59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181" fontId="0" fillId="33" borderId="0" xfId="50" applyNumberFormat="1" applyFont="1" applyFill="1" applyAlignment="1">
      <alignment horizontal="center" vertical="center" wrapText="1"/>
      <protection/>
    </xf>
    <xf numFmtId="178" fontId="4" fillId="0" borderId="0" xfId="50" applyNumberFormat="1" applyFont="1" applyAlignment="1">
      <alignment horizontal="center" vertical="center"/>
      <protection/>
    </xf>
    <xf numFmtId="179" fontId="4" fillId="0" borderId="0" xfId="50" applyNumberFormat="1" applyFont="1" applyAlignment="1">
      <alignment horizontal="center" vertical="center"/>
      <protection/>
    </xf>
    <xf numFmtId="0" fontId="4" fillId="0" borderId="0" xfId="50" applyFont="1" applyAlignment="1">
      <alignment horizontal="center" vertical="center"/>
      <protection/>
    </xf>
    <xf numFmtId="0" fontId="0" fillId="0" borderId="0" xfId="50" applyNumberFormat="1" applyFont="1" applyAlignment="1">
      <alignment vertical="center" wrapText="1"/>
      <protection/>
    </xf>
    <xf numFmtId="181" fontId="0" fillId="0" borderId="0" xfId="50" applyNumberFormat="1" applyFont="1" applyAlignment="1">
      <alignment vertical="center"/>
      <protection/>
    </xf>
    <xf numFmtId="0" fontId="0" fillId="33" borderId="0" xfId="0" applyFill="1" applyAlignment="1">
      <alignment/>
    </xf>
    <xf numFmtId="0" fontId="10" fillId="0" borderId="0" xfId="50" applyNumberFormat="1" applyFont="1" applyAlignment="1">
      <alignment vertical="center" wrapText="1"/>
      <protection/>
    </xf>
    <xf numFmtId="181" fontId="10" fillId="0" borderId="0" xfId="50" applyNumberFormat="1" applyFont="1" applyAlignment="1">
      <alignment vertical="center"/>
      <protection/>
    </xf>
    <xf numFmtId="0" fontId="10" fillId="0" borderId="10" xfId="50" applyNumberFormat="1" applyFont="1" applyFill="1" applyBorder="1" applyAlignment="1" applyProtection="1">
      <alignment horizontal="center" vertical="center" wrapText="1"/>
      <protection/>
    </xf>
    <xf numFmtId="0" fontId="10" fillId="0" borderId="10" xfId="50" applyNumberFormat="1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59" fillId="0" borderId="15" xfId="0" applyNumberFormat="1" applyFont="1" applyFill="1" applyBorder="1" applyAlignment="1">
      <alignment horizontal="center" vertical="center" wrapText="1"/>
    </xf>
    <xf numFmtId="0" fontId="59" fillId="0" borderId="16" xfId="0" applyNumberFormat="1" applyFont="1" applyFill="1" applyBorder="1" applyAlignment="1">
      <alignment horizontal="center" vertical="center" wrapText="1"/>
    </xf>
    <xf numFmtId="0" fontId="59" fillId="0" borderId="17" xfId="0" applyNumberFormat="1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4" fontId="59" fillId="0" borderId="12" xfId="50" applyNumberFormat="1" applyFont="1" applyFill="1" applyBorder="1" applyAlignment="1" applyProtection="1">
      <alignment horizontal="center" vertical="center" wrapText="1"/>
      <protection/>
    </xf>
    <xf numFmtId="0" fontId="59" fillId="0" borderId="10" xfId="50" applyFont="1" applyBorder="1" applyAlignment="1">
      <alignment horizontal="center" vertical="center"/>
      <protection/>
    </xf>
    <xf numFmtId="0" fontId="59" fillId="33" borderId="12" xfId="50" applyFont="1" applyFill="1" applyBorder="1" applyAlignment="1">
      <alignment horizontal="center" vertical="center"/>
      <protection/>
    </xf>
    <xf numFmtId="182" fontId="59" fillId="0" borderId="12" xfId="0" applyNumberFormat="1" applyFont="1" applyFill="1" applyBorder="1" applyAlignment="1" applyProtection="1">
      <alignment horizontal="center" vertical="center" wrapText="1"/>
      <protection/>
    </xf>
    <xf numFmtId="4" fontId="59" fillId="0" borderId="10" xfId="50" applyNumberFormat="1" applyFont="1" applyFill="1" applyBorder="1" applyAlignment="1" applyProtection="1">
      <alignment horizontal="center" vertical="center" wrapText="1"/>
      <protection/>
    </xf>
    <xf numFmtId="181" fontId="0" fillId="0" borderId="0" xfId="50" applyNumberFormat="1" applyFont="1" applyAlignment="1">
      <alignment horizontal="right" vertical="center"/>
      <protection/>
    </xf>
    <xf numFmtId="181" fontId="10" fillId="0" borderId="0" xfId="50" applyNumberFormat="1" applyFont="1" applyAlignment="1">
      <alignment horizontal="right" vertical="center"/>
      <protection/>
    </xf>
    <xf numFmtId="0" fontId="10" fillId="0" borderId="0" xfId="50" applyNumberFormat="1" applyFont="1" applyFill="1" applyAlignment="1" applyProtection="1">
      <alignment vertical="center"/>
      <protection/>
    </xf>
    <xf numFmtId="0" fontId="13" fillId="0" borderId="0" xfId="50" applyNumberFormat="1" applyFont="1" applyFill="1" applyAlignment="1" applyProtection="1">
      <alignment horizontal="center" vertical="center"/>
      <protection/>
    </xf>
    <xf numFmtId="0" fontId="4" fillId="33" borderId="0" xfId="50" applyNumberFormat="1" applyFont="1" applyFill="1" applyAlignment="1" applyProtection="1">
      <alignment horizontal="left" vertical="center"/>
      <protection/>
    </xf>
    <xf numFmtId="183" fontId="10" fillId="0" borderId="0" xfId="50" applyNumberFormat="1" applyFont="1" applyFill="1" applyAlignment="1" applyProtection="1">
      <alignment horizontal="right" vertical="center"/>
      <protection/>
    </xf>
    <xf numFmtId="0" fontId="10" fillId="0" borderId="0" xfId="50" applyFill="1" applyAlignment="1">
      <alignment vertical="center"/>
      <protection/>
    </xf>
    <xf numFmtId="183" fontId="4" fillId="0" borderId="0" xfId="50" applyNumberFormat="1" applyFont="1" applyFill="1" applyAlignment="1" applyProtection="1">
      <alignment horizontal="right" vertical="center"/>
      <protection/>
    </xf>
    <xf numFmtId="0" fontId="60" fillId="0" borderId="10" xfId="50" applyNumberFormat="1" applyFont="1" applyFill="1" applyBorder="1" applyAlignment="1" applyProtection="1">
      <alignment vertical="center" wrapText="1"/>
      <protection/>
    </xf>
    <xf numFmtId="0" fontId="61" fillId="0" borderId="10" xfId="50" applyNumberFormat="1" applyFont="1" applyFill="1" applyBorder="1" applyAlignment="1" applyProtection="1">
      <alignment vertical="center" wrapText="1"/>
      <protection/>
    </xf>
    <xf numFmtId="183" fontId="61" fillId="0" borderId="10" xfId="50" applyNumberFormat="1" applyFont="1" applyFill="1" applyBorder="1" applyAlignment="1" applyProtection="1">
      <alignment vertical="center" wrapText="1"/>
      <protection/>
    </xf>
    <xf numFmtId="183" fontId="61" fillId="33" borderId="10" xfId="50" applyNumberFormat="1" applyFont="1" applyFill="1" applyBorder="1" applyAlignment="1" applyProtection="1">
      <alignment vertical="center" wrapText="1"/>
      <protection/>
    </xf>
    <xf numFmtId="183" fontId="10" fillId="33" borderId="10" xfId="50" applyNumberFormat="1" applyFont="1" applyFill="1" applyBorder="1" applyAlignment="1" applyProtection="1">
      <alignment vertical="center" wrapText="1"/>
      <protection/>
    </xf>
    <xf numFmtId="0" fontId="62" fillId="0" borderId="10" xfId="0" applyFont="1" applyFill="1" applyBorder="1" applyAlignment="1">
      <alignment/>
    </xf>
    <xf numFmtId="0" fontId="61" fillId="0" borderId="10" xfId="50" applyNumberFormat="1" applyFont="1" applyFill="1" applyBorder="1" applyAlignment="1" applyProtection="1">
      <alignment horizontal="center" vertical="center" wrapText="1"/>
      <protection/>
    </xf>
    <xf numFmtId="0" fontId="61" fillId="33" borderId="10" xfId="50" applyNumberFormat="1" applyFont="1" applyFill="1" applyBorder="1" applyAlignment="1" applyProtection="1">
      <alignment horizontal="center" vertical="center" wrapText="1"/>
      <protection/>
    </xf>
    <xf numFmtId="0" fontId="10" fillId="33" borderId="10" xfId="50" applyNumberFormat="1" applyFont="1" applyFill="1" applyBorder="1" applyAlignment="1" applyProtection="1">
      <alignment horizontal="center" vertical="center" wrapText="1"/>
      <protection/>
    </xf>
    <xf numFmtId="182" fontId="60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50" applyNumberFormat="1" applyFont="1" applyFill="1" applyBorder="1" applyAlignment="1" applyProtection="1">
      <alignment horizontal="right" vertical="center" wrapText="1"/>
      <protection/>
    </xf>
    <xf numFmtId="0" fontId="61" fillId="0" borderId="12" xfId="0" applyFont="1" applyFill="1" applyBorder="1" applyAlignment="1">
      <alignment horizontal="center"/>
    </xf>
    <xf numFmtId="182" fontId="60" fillId="0" borderId="12" xfId="0" applyNumberFormat="1" applyFont="1" applyFill="1" applyBorder="1" applyAlignment="1" applyProtection="1">
      <alignment horizontal="center" vertical="center" wrapText="1"/>
      <protection/>
    </xf>
    <xf numFmtId="183" fontId="10" fillId="0" borderId="10" xfId="50" applyNumberFormat="1" applyFont="1" applyFill="1" applyBorder="1" applyAlignment="1" applyProtection="1">
      <alignment horizontal="right" vertical="center"/>
      <protection/>
    </xf>
    <xf numFmtId="4" fontId="10" fillId="0" borderId="12" xfId="50" applyNumberFormat="1" applyFont="1" applyFill="1" applyBorder="1" applyAlignment="1" applyProtection="1">
      <alignment horizontal="right" vertical="center" wrapText="1"/>
      <protection/>
    </xf>
    <xf numFmtId="182" fontId="6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50" applyFont="1" applyFill="1" applyBorder="1" applyAlignment="1" applyProtection="1">
      <alignment horizontal="right" vertical="center" wrapText="1"/>
      <protection/>
    </xf>
    <xf numFmtId="0" fontId="10" fillId="0" borderId="12" xfId="50" applyFont="1" applyFill="1" applyBorder="1" applyAlignment="1" applyProtection="1">
      <alignment horizontal="right" vertical="center" wrapText="1"/>
      <protection/>
    </xf>
    <xf numFmtId="4" fontId="61" fillId="0" borderId="12" xfId="50" applyNumberFormat="1" applyFont="1" applyFill="1" applyBorder="1" applyAlignment="1" applyProtection="1">
      <alignment horizontal="right" vertical="center" wrapText="1"/>
      <protection/>
    </xf>
    <xf numFmtId="4" fontId="63" fillId="0" borderId="12" xfId="50" applyNumberFormat="1" applyFont="1" applyFill="1" applyBorder="1" applyAlignment="1" applyProtection="1">
      <alignment horizontal="right" vertical="center" wrapText="1"/>
      <protection/>
    </xf>
    <xf numFmtId="182" fontId="14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50" applyNumberFormat="1" applyFont="1" applyFill="1" applyBorder="1" applyAlignment="1" applyProtection="1">
      <alignment horizontal="right" vertical="center" wrapText="1"/>
      <protection/>
    </xf>
    <xf numFmtId="182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Alignment="1">
      <alignment/>
    </xf>
    <xf numFmtId="0" fontId="61" fillId="0" borderId="0" xfId="0" applyFont="1" applyAlignment="1">
      <alignment horizontal="center"/>
    </xf>
    <xf numFmtId="4" fontId="15" fillId="0" borderId="12" xfId="50" applyNumberFormat="1" applyFont="1" applyFill="1" applyBorder="1" applyAlignment="1" applyProtection="1">
      <alignment horizontal="right" vertical="center" wrapText="1"/>
      <protection/>
    </xf>
    <xf numFmtId="0" fontId="64" fillId="0" borderId="10" xfId="0" applyFont="1" applyBorder="1" applyAlignment="1">
      <alignment/>
    </xf>
    <xf numFmtId="0" fontId="61" fillId="0" borderId="10" xfId="0" applyFont="1" applyBorder="1" applyAlignment="1">
      <alignment horizontal="center"/>
    </xf>
    <xf numFmtId="182" fontId="61" fillId="0" borderId="10" xfId="0" applyNumberFormat="1" applyFont="1" applyFill="1" applyBorder="1" applyAlignment="1" applyProtection="1">
      <alignment horizontal="center" vertical="center" wrapText="1"/>
      <protection/>
    </xf>
    <xf numFmtId="182" fontId="63" fillId="0" borderId="10" xfId="0" applyNumberFormat="1" applyFont="1" applyFill="1" applyBorder="1" applyAlignment="1" applyProtection="1">
      <alignment horizontal="center" vertical="center" wrapText="1"/>
      <protection/>
    </xf>
    <xf numFmtId="4" fontId="61" fillId="0" borderId="10" xfId="50" applyNumberFormat="1" applyFont="1" applyFill="1" applyBorder="1" applyAlignment="1" applyProtection="1">
      <alignment horizontal="right" vertical="center" wrapText="1"/>
      <protection/>
    </xf>
    <xf numFmtId="182" fontId="10" fillId="0" borderId="14" xfId="0" applyNumberFormat="1" applyFont="1" applyFill="1" applyBorder="1" applyAlignment="1" applyProtection="1">
      <alignment horizontal="center" vertical="center" wrapText="1"/>
      <protection/>
    </xf>
    <xf numFmtId="183" fontId="61" fillId="0" borderId="10" xfId="50" applyNumberFormat="1" applyFont="1" applyFill="1" applyBorder="1" applyAlignment="1" applyProtection="1">
      <alignment horizontal="right" vertical="center"/>
      <protection/>
    </xf>
    <xf numFmtId="182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33" borderId="10" xfId="50" applyNumberFormat="1" applyFont="1" applyFill="1" applyBorder="1" applyAlignment="1" applyProtection="1">
      <alignment horizontal="center" vertical="center"/>
      <protection/>
    </xf>
    <xf numFmtId="183" fontId="10" fillId="0" borderId="0" xfId="50" applyNumberFormat="1" applyFont="1" applyFill="1" applyAlignment="1" applyProtection="1">
      <alignment horizontal="right"/>
      <protection/>
    </xf>
    <xf numFmtId="0" fontId="63" fillId="0" borderId="12" xfId="50" applyFont="1" applyFill="1" applyBorder="1" applyAlignment="1" applyProtection="1">
      <alignment horizontal="right" vertical="center" wrapText="1"/>
      <protection/>
    </xf>
    <xf numFmtId="0" fontId="10" fillId="0" borderId="10" xfId="50" applyFill="1" applyBorder="1" applyAlignment="1">
      <alignment vertical="center"/>
      <protection/>
    </xf>
    <xf numFmtId="0" fontId="4" fillId="33" borderId="0" xfId="50" applyFont="1" applyFill="1" applyAlignment="1">
      <alignment horizontal="left" vertical="center"/>
      <protection/>
    </xf>
    <xf numFmtId="0" fontId="4" fillId="33" borderId="0" xfId="50" applyNumberFormat="1" applyFont="1" applyFill="1" applyAlignment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10" fillId="0" borderId="18" xfId="50" applyNumberFormat="1" applyFont="1" applyFill="1" applyBorder="1" applyAlignment="1">
      <alignment horizontal="center" vertical="center" wrapText="1"/>
      <protection/>
    </xf>
    <xf numFmtId="0" fontId="10" fillId="0" borderId="19" xfId="50" applyNumberFormat="1" applyFont="1" applyFill="1" applyBorder="1" applyAlignment="1">
      <alignment horizontal="center" vertical="center" wrapText="1"/>
      <protection/>
    </xf>
    <xf numFmtId="0" fontId="10" fillId="0" borderId="14" xfId="50" applyNumberFormat="1" applyFont="1" applyFill="1" applyBorder="1" applyAlignment="1">
      <alignment horizontal="center" vertical="center"/>
      <protection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5" xfId="50" applyNumberFormat="1" applyFont="1" applyFill="1" applyBorder="1" applyAlignment="1">
      <alignment horizontal="center" vertical="center"/>
      <protection/>
    </xf>
    <xf numFmtId="0" fontId="10" fillId="0" borderId="16" xfId="50" applyNumberFormat="1" applyFont="1" applyFill="1" applyBorder="1" applyAlignment="1">
      <alignment horizontal="center" vertical="center"/>
      <protection/>
    </xf>
    <xf numFmtId="0" fontId="10" fillId="0" borderId="17" xfId="50" applyNumberFormat="1" applyFont="1" applyFill="1" applyBorder="1" applyAlignment="1">
      <alignment horizontal="center" vertical="center"/>
      <protection/>
    </xf>
    <xf numFmtId="0" fontId="4" fillId="33" borderId="10" xfId="50" applyFont="1" applyFill="1" applyBorder="1" applyAlignment="1">
      <alignment horizontal="left" vertical="center"/>
      <protection/>
    </xf>
    <xf numFmtId="180" fontId="10" fillId="33" borderId="10" xfId="50" applyNumberFormat="1" applyFont="1" applyFill="1" applyBorder="1" applyAlignment="1">
      <alignment horizontal="center" vertical="center"/>
      <protection/>
    </xf>
    <xf numFmtId="182" fontId="10" fillId="0" borderId="12" xfId="0" applyNumberFormat="1" applyFont="1" applyFill="1" applyBorder="1" applyAlignment="1" applyProtection="1">
      <alignment horizontal="left" vertical="center" wrapText="1"/>
      <protection/>
    </xf>
    <xf numFmtId="180" fontId="4" fillId="33" borderId="10" xfId="50" applyNumberFormat="1" applyFont="1" applyFill="1" applyBorder="1" applyAlignment="1">
      <alignment horizontal="center" vertical="center"/>
      <protection/>
    </xf>
    <xf numFmtId="178" fontId="4" fillId="0" borderId="0" xfId="50" applyNumberFormat="1" applyFont="1" applyFill="1" applyAlignment="1">
      <alignment horizontal="center" vertical="center"/>
      <protection/>
    </xf>
    <xf numFmtId="179" fontId="4" fillId="0" borderId="0" xfId="50" applyNumberFormat="1" applyFont="1" applyFill="1" applyAlignment="1">
      <alignment horizontal="center" vertical="center"/>
      <protection/>
    </xf>
    <xf numFmtId="49" fontId="4" fillId="0" borderId="0" xfId="0" applyNumberFormat="1" applyFont="1" applyFill="1" applyAlignment="1">
      <alignment horizontal="center" vertical="center"/>
    </xf>
    <xf numFmtId="0" fontId="4" fillId="0" borderId="0" xfId="50" applyFont="1" applyFill="1" applyAlignment="1">
      <alignment horizontal="left" vertical="center"/>
      <protection/>
    </xf>
    <xf numFmtId="180" fontId="4" fillId="0" borderId="0" xfId="50" applyNumberFormat="1" applyFont="1" applyFill="1" applyAlignment="1">
      <alignment horizontal="center" vertical="center"/>
      <protection/>
    </xf>
    <xf numFmtId="0" fontId="4" fillId="0" borderId="0" xfId="50" applyNumberFormat="1" applyFont="1" applyFill="1" applyAlignment="1">
      <alignment vertical="center"/>
      <protection/>
    </xf>
    <xf numFmtId="0" fontId="10" fillId="33" borderId="20" xfId="50" applyNumberFormat="1" applyFont="1" applyFill="1" applyBorder="1" applyAlignment="1">
      <alignment horizontal="center" vertical="center" wrapText="1"/>
      <protection/>
    </xf>
    <xf numFmtId="4" fontId="16" fillId="0" borderId="12" xfId="50" applyNumberFormat="1" applyFont="1" applyFill="1" applyBorder="1" applyAlignment="1" applyProtection="1">
      <alignment horizontal="right" vertical="center" wrapText="1"/>
      <protection/>
    </xf>
    <xf numFmtId="0" fontId="10" fillId="0" borderId="21" xfId="0" applyNumberFormat="1" applyFont="1" applyFill="1" applyBorder="1" applyAlignment="1">
      <alignment horizontal="center" vertical="center"/>
    </xf>
    <xf numFmtId="180" fontId="10" fillId="33" borderId="0" xfId="50" applyNumberFormat="1" applyFont="1" applyFill="1" applyAlignment="1">
      <alignment vertical="center"/>
      <protection/>
    </xf>
    <xf numFmtId="0" fontId="10" fillId="33" borderId="0" xfId="50" applyNumberFormat="1" applyFont="1" applyFill="1" applyAlignment="1">
      <alignment horizontal="right" vertical="center"/>
      <protection/>
    </xf>
    <xf numFmtId="0" fontId="1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44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left" vertical="center"/>
    </xf>
    <xf numFmtId="180" fontId="4" fillId="0" borderId="0" xfId="0" applyNumberFormat="1" applyFont="1" applyAlignment="1">
      <alignment vertical="center"/>
    </xf>
    <xf numFmtId="180" fontId="4" fillId="0" borderId="0" xfId="50" applyNumberFormat="1" applyFont="1" applyAlignment="1">
      <alignment vertical="center"/>
      <protection/>
    </xf>
    <xf numFmtId="44" fontId="4" fillId="0" borderId="0" xfId="0" applyNumberFormat="1" applyFont="1" applyAlignment="1">
      <alignment vertical="center"/>
    </xf>
    <xf numFmtId="0" fontId="12" fillId="33" borderId="0" xfId="0" applyNumberFormat="1" applyFont="1" applyFill="1" applyAlignment="1" applyProtection="1">
      <alignment horizontal="right" vertical="center"/>
      <protection/>
    </xf>
    <xf numFmtId="0" fontId="12" fillId="33" borderId="0" xfId="0" applyNumberFormat="1" applyFont="1" applyFill="1" applyAlignment="1" applyProtection="1">
      <alignment vertical="center" wrapText="1"/>
      <protection/>
    </xf>
    <xf numFmtId="183" fontId="12" fillId="33" borderId="0" xfId="0" applyNumberFormat="1" applyFont="1" applyFill="1" applyAlignment="1" applyProtection="1">
      <alignment horizontal="right" vertical="center"/>
      <protection/>
    </xf>
    <xf numFmtId="0" fontId="10" fillId="0" borderId="0" xfId="0" applyFont="1" applyFill="1" applyAlignment="1">
      <alignment vertical="center"/>
    </xf>
    <xf numFmtId="183" fontId="10" fillId="33" borderId="0" xfId="0" applyNumberFormat="1" applyFont="1" applyFill="1" applyAlignment="1" applyProtection="1">
      <alignment horizontal="right" vertical="center"/>
      <protection/>
    </xf>
    <xf numFmtId="183" fontId="10" fillId="0" borderId="22" xfId="0" applyNumberFormat="1" applyFont="1" applyFill="1" applyBorder="1" applyAlignment="1" applyProtection="1">
      <alignment vertical="center" wrapText="1"/>
      <protection/>
    </xf>
    <xf numFmtId="49" fontId="10" fillId="0" borderId="12" xfId="0" applyNumberFormat="1" applyFont="1" applyFill="1" applyBorder="1" applyAlignment="1" applyProtection="1">
      <alignment horizontal="left" vertical="center" wrapText="1"/>
      <protection/>
    </xf>
    <xf numFmtId="4" fontId="10" fillId="0" borderId="23" xfId="50" applyNumberFormat="1" applyFont="1" applyFill="1" applyBorder="1" applyAlignment="1" applyProtection="1">
      <alignment horizontal="right" vertical="center" wrapText="1"/>
      <protection/>
    </xf>
    <xf numFmtId="44" fontId="4" fillId="0" borderId="0" xfId="0" applyNumberFormat="1" applyFont="1" applyFill="1" applyAlignment="1">
      <alignment horizontal="left" vertical="center"/>
    </xf>
    <xf numFmtId="180" fontId="4" fillId="0" borderId="0" xfId="0" applyNumberFormat="1" applyFont="1" applyFill="1" applyAlignment="1">
      <alignment vertical="center"/>
    </xf>
    <xf numFmtId="183" fontId="4" fillId="33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0" fillId="0" borderId="0" xfId="50">
      <alignment vertical="center"/>
      <protection/>
    </xf>
    <xf numFmtId="0" fontId="0" fillId="0" borderId="0" xfId="50" applyFont="1" applyAlignment="1">
      <alignment horizontal="left" vertical="center"/>
      <protection/>
    </xf>
    <xf numFmtId="0" fontId="0" fillId="0" borderId="0" xfId="50" applyFont="1" applyFill="1" applyAlignment="1">
      <alignment horizontal="right" vertical="center"/>
      <protection/>
    </xf>
    <xf numFmtId="0" fontId="10" fillId="0" borderId="0" xfId="50" applyFont="1" applyAlignment="1">
      <alignment horizontal="left" vertical="center"/>
      <protection/>
    </xf>
    <xf numFmtId="0" fontId="10" fillId="0" borderId="0" xfId="50" applyFont="1" applyFill="1" applyAlignment="1">
      <alignment horizontal="right" vertical="center"/>
      <protection/>
    </xf>
    <xf numFmtId="0" fontId="10" fillId="0" borderId="0" xfId="50" applyAlignment="1">
      <alignment vertical="center"/>
      <protection/>
    </xf>
    <xf numFmtId="0" fontId="10" fillId="0" borderId="0" xfId="50" applyFill="1">
      <alignment vertical="center"/>
      <protection/>
    </xf>
    <xf numFmtId="0" fontId="10" fillId="0" borderId="10" xfId="50" applyFont="1" applyFill="1" applyBorder="1" applyAlignment="1">
      <alignment horizontal="center" vertical="center"/>
      <protection/>
    </xf>
    <xf numFmtId="0" fontId="10" fillId="33" borderId="14" xfId="50" applyFont="1" applyFill="1" applyBorder="1" applyAlignment="1">
      <alignment horizontal="center" vertical="center"/>
      <protection/>
    </xf>
    <xf numFmtId="0" fontId="10" fillId="33" borderId="10" xfId="50" applyFont="1" applyFill="1" applyBorder="1" applyAlignment="1">
      <alignment horizontal="center" vertical="center"/>
      <protection/>
    </xf>
    <xf numFmtId="0" fontId="10" fillId="0" borderId="12" xfId="50" applyFont="1" applyFill="1" applyBorder="1" applyAlignment="1">
      <alignment horizontal="left" vertical="center"/>
      <protection/>
    </xf>
    <xf numFmtId="0" fontId="10" fillId="0" borderId="23" xfId="0" applyFont="1" applyFill="1" applyBorder="1" applyAlignment="1">
      <alignment vertical="center"/>
    </xf>
    <xf numFmtId="4" fontId="10" fillId="0" borderId="14" xfId="50" applyNumberFormat="1" applyFont="1" applyFill="1" applyBorder="1" applyAlignment="1" applyProtection="1">
      <alignment horizontal="right" vertical="center" wrapText="1"/>
      <protection/>
    </xf>
    <xf numFmtId="4" fontId="10" fillId="0" borderId="13" xfId="50" applyNumberFormat="1" applyFont="1" applyFill="1" applyBorder="1" applyAlignment="1" applyProtection="1">
      <alignment horizontal="right" vertical="center" wrapText="1"/>
      <protection/>
    </xf>
    <xf numFmtId="0" fontId="10" fillId="0" borderId="23" xfId="50" applyFont="1" applyFill="1" applyBorder="1" applyAlignment="1">
      <alignment horizontal="left" vertical="center"/>
      <protection/>
    </xf>
    <xf numFmtId="0" fontId="10" fillId="0" borderId="12" xfId="50" applyFont="1" applyFill="1" applyBorder="1" applyAlignment="1">
      <alignment horizontal="left" vertical="center" wrapText="1"/>
      <protection/>
    </xf>
    <xf numFmtId="0" fontId="10" fillId="0" borderId="10" xfId="50" applyFont="1" applyFill="1" applyBorder="1" applyAlignment="1">
      <alignment horizontal="left" vertical="center"/>
      <protection/>
    </xf>
    <xf numFmtId="4" fontId="10" fillId="0" borderId="10" xfId="50" applyNumberFormat="1" applyFont="1" applyFill="1" applyBorder="1" applyAlignment="1" applyProtection="1">
      <alignment horizontal="left" vertical="center"/>
      <protection/>
    </xf>
    <xf numFmtId="0" fontId="10" fillId="0" borderId="10" xfId="50" applyFont="1" applyBorder="1">
      <alignment vertical="center"/>
      <protection/>
    </xf>
    <xf numFmtId="2" fontId="10" fillId="0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10" xfId="0" applyFont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10" fillId="0" borderId="10" xfId="50" applyFont="1" applyBorder="1" applyAlignment="1">
      <alignment horizontal="center" vertical="center"/>
      <protection/>
    </xf>
    <xf numFmtId="2" fontId="10" fillId="0" borderId="10" xfId="50" applyNumberFormat="1" applyFont="1" applyFill="1" applyBorder="1" applyAlignment="1" applyProtection="1">
      <alignment horizontal="right" vertical="center" wrapText="1"/>
      <protection/>
    </xf>
    <xf numFmtId="0" fontId="10" fillId="0" borderId="10" xfId="50" applyFont="1" applyBorder="1" applyAlignment="1">
      <alignment horizontal="left" vertical="center"/>
      <protection/>
    </xf>
    <xf numFmtId="4" fontId="10" fillId="0" borderId="19" xfId="50" applyNumberFormat="1" applyFont="1" applyFill="1" applyBorder="1" applyAlignment="1">
      <alignment horizontal="right" vertical="center" wrapText="1"/>
      <protection/>
    </xf>
    <xf numFmtId="4" fontId="10" fillId="0" borderId="14" xfId="50" applyNumberFormat="1" applyFont="1" applyFill="1" applyBorder="1" applyAlignment="1">
      <alignment horizontal="right" vertical="center" wrapText="1"/>
      <protection/>
    </xf>
    <xf numFmtId="2" fontId="10" fillId="33" borderId="10" xfId="50" applyNumberFormat="1" applyFont="1" applyFill="1" applyBorder="1" applyAlignment="1" applyProtection="1">
      <alignment horizontal="right" vertical="center" wrapText="1"/>
      <protection/>
    </xf>
    <xf numFmtId="4" fontId="10" fillId="33" borderId="10" xfId="50" applyNumberFormat="1" applyFont="1" applyFill="1" applyBorder="1" applyAlignment="1" applyProtection="1">
      <alignment horizontal="right" vertical="center" wrapText="1"/>
      <protection/>
    </xf>
    <xf numFmtId="0" fontId="11" fillId="0" borderId="0" xfId="50" applyFont="1" applyFill="1" applyAlignment="1">
      <alignment horizontal="left"/>
      <protection/>
    </xf>
    <xf numFmtId="0" fontId="11" fillId="0" borderId="0" xfId="50" applyFont="1" applyFill="1">
      <alignment vertical="center"/>
      <protection/>
    </xf>
    <xf numFmtId="0" fontId="10" fillId="0" borderId="0" xfId="50" applyAlignment="1">
      <alignment horizontal="left"/>
      <protection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49" fontId="10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 horizontal="center"/>
      <protection/>
    </xf>
    <xf numFmtId="0" fontId="9" fillId="0" borderId="0" xfId="50" applyNumberFormat="1" applyFont="1" applyFill="1" applyAlignment="1" applyProtection="1">
      <alignment horizontal="center" vertical="center"/>
      <protection/>
    </xf>
    <xf numFmtId="0" fontId="10" fillId="0" borderId="10" xfId="50" applyNumberFormat="1" applyFont="1" applyFill="1" applyBorder="1" applyAlignment="1" applyProtection="1">
      <alignment horizontal="center" vertical="center"/>
      <protection/>
    </xf>
    <xf numFmtId="183" fontId="10" fillId="0" borderId="12" xfId="0" applyNumberFormat="1" applyFont="1" applyFill="1" applyBorder="1" applyAlignment="1" applyProtection="1">
      <alignment horizontal="center" vertical="center" wrapText="1"/>
      <protection/>
    </xf>
    <xf numFmtId="183" fontId="10" fillId="0" borderId="10" xfId="0" applyNumberFormat="1" applyFont="1" applyFill="1" applyBorder="1" applyAlignment="1" applyProtection="1">
      <alignment horizontal="center" vertical="center" wrapText="1"/>
      <protection/>
    </xf>
    <xf numFmtId="44" fontId="9" fillId="0" borderId="0" xfId="0" applyNumberFormat="1" applyFont="1" applyFill="1" applyAlignment="1" applyProtection="1">
      <alignment horizontal="center" vertical="center"/>
      <protection/>
    </xf>
    <xf numFmtId="183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50" applyNumberFormat="1" applyFont="1" applyFill="1" applyBorder="1" applyAlignment="1" applyProtection="1">
      <alignment horizontal="center" vertical="center" wrapText="1"/>
      <protection/>
    </xf>
    <xf numFmtId="183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5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23" xfId="0" applyNumberFormat="1" applyFont="1" applyFill="1" applyBorder="1" applyAlignment="1" applyProtection="1">
      <alignment horizontal="center" vertical="center" wrapText="1"/>
      <protection/>
    </xf>
    <xf numFmtId="49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3" xfId="50" applyNumberFormat="1" applyFont="1" applyFill="1" applyBorder="1" applyAlignment="1" applyProtection="1">
      <alignment horizontal="center" vertical="center"/>
      <protection/>
    </xf>
    <xf numFmtId="0" fontId="10" fillId="0" borderId="22" xfId="50" applyNumberFormat="1" applyFont="1" applyFill="1" applyBorder="1" applyAlignment="1" applyProtection="1">
      <alignment horizontal="center" vertical="center"/>
      <protection/>
    </xf>
    <xf numFmtId="0" fontId="10" fillId="0" borderId="23" xfId="50" applyNumberFormat="1" applyFont="1" applyFill="1" applyBorder="1" applyAlignment="1" applyProtection="1">
      <alignment horizontal="center" vertical="center" wrapText="1"/>
      <protection/>
    </xf>
    <xf numFmtId="0" fontId="9" fillId="33" borderId="0" xfId="50" applyNumberFormat="1" applyFont="1" applyFill="1" applyAlignment="1" applyProtection="1">
      <alignment horizontal="center" vertical="center"/>
      <protection/>
    </xf>
    <xf numFmtId="178" fontId="9" fillId="0" borderId="0" xfId="50" applyNumberFormat="1" applyFont="1" applyFill="1" applyAlignment="1" applyProtection="1">
      <alignment horizontal="center" vertical="center"/>
      <protection/>
    </xf>
    <xf numFmtId="178" fontId="10" fillId="0" borderId="11" xfId="50" applyNumberFormat="1" applyFont="1" applyFill="1" applyBorder="1" applyAlignment="1" applyProtection="1">
      <alignment horizontal="left" vertical="center"/>
      <protection/>
    </xf>
    <xf numFmtId="49" fontId="59" fillId="0" borderId="12" xfId="0" applyNumberFormat="1" applyFont="1" applyFill="1" applyBorder="1" applyAlignment="1" applyProtection="1">
      <alignment horizontal="center" vertical="center" wrapText="1"/>
      <protection/>
    </xf>
    <xf numFmtId="49" fontId="59" fillId="0" borderId="23" xfId="0" applyNumberFormat="1" applyFont="1" applyFill="1" applyBorder="1" applyAlignment="1" applyProtection="1">
      <alignment horizontal="center" vertical="center" wrapText="1"/>
      <protection/>
    </xf>
    <xf numFmtId="49" fontId="59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50" applyFont="1" applyFill="1" applyBorder="1" applyAlignment="1">
      <alignment horizontal="left" vertical="center"/>
      <protection/>
    </xf>
    <xf numFmtId="0" fontId="10" fillId="0" borderId="14" xfId="50" applyNumberFormat="1" applyFont="1" applyFill="1" applyBorder="1" applyAlignment="1" applyProtection="1">
      <alignment horizontal="center" vertical="center" wrapText="1"/>
      <protection/>
    </xf>
    <xf numFmtId="0" fontId="10" fillId="0" borderId="19" xfId="5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6" fillId="0" borderId="23" xfId="0" applyNumberFormat="1" applyFont="1" applyFill="1" applyBorder="1" applyAlignment="1">
      <alignment horizontal="center" vertical="center" wrapText="1"/>
    </xf>
    <xf numFmtId="176" fontId="6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26"/>
  <sheetViews>
    <sheetView showGridLines="0" zoomScalePageLayoutView="0" workbookViewId="0" topLeftCell="A1">
      <selection activeCell="J18" sqref="J18"/>
    </sheetView>
  </sheetViews>
  <sheetFormatPr defaultColWidth="9.16015625" defaultRowHeight="12.75" customHeight="1"/>
  <cols>
    <col min="1" max="4" width="9.16015625" style="0" customWidth="1"/>
    <col min="5" max="5" width="11.66015625" style="0" customWidth="1"/>
    <col min="6" max="6" width="9.16015625" style="0" customWidth="1"/>
    <col min="7" max="7" width="6.16015625" style="0" customWidth="1"/>
  </cols>
  <sheetData>
    <row r="7" spans="1:15" s="178" customFormat="1" ht="42.75" customHeight="1">
      <c r="A7" s="183" t="s">
        <v>0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2"/>
      <c r="O7" s="182"/>
    </row>
    <row r="8" spans="11:14" ht="12.75" customHeight="1">
      <c r="K8" s="145"/>
      <c r="L8" s="145"/>
      <c r="M8" s="145"/>
      <c r="N8" s="145"/>
    </row>
    <row r="9" spans="9:14" ht="12.75" customHeight="1">
      <c r="I9" s="145"/>
      <c r="J9" s="145"/>
      <c r="K9" s="145"/>
      <c r="L9" s="145"/>
      <c r="M9" s="145"/>
      <c r="N9" s="145"/>
    </row>
    <row r="10" spans="6:14" ht="18.75" customHeight="1">
      <c r="F10" s="179" t="s">
        <v>1</v>
      </c>
      <c r="G10" s="180"/>
      <c r="H10" s="184" t="s">
        <v>2</v>
      </c>
      <c r="I10" s="184"/>
      <c r="J10" s="184"/>
      <c r="K10" s="184"/>
      <c r="L10" s="145"/>
      <c r="N10" s="145"/>
    </row>
    <row r="11" spans="5:13" ht="18.75" customHeight="1">
      <c r="E11" s="179"/>
      <c r="F11" s="179"/>
      <c r="G11" s="180"/>
      <c r="H11" s="180"/>
      <c r="I11" s="180"/>
      <c r="J11" s="145"/>
      <c r="M11" s="145"/>
    </row>
    <row r="12" spans="6:14" ht="18.75" customHeight="1">
      <c r="F12" s="179" t="s">
        <v>3</v>
      </c>
      <c r="G12" s="180"/>
      <c r="H12" s="181" t="s">
        <v>4</v>
      </c>
      <c r="I12" s="179"/>
      <c r="L12" s="145"/>
      <c r="N12" s="145"/>
    </row>
    <row r="13" spans="5:14" ht="18.75" customHeight="1">
      <c r="E13" s="179"/>
      <c r="F13" s="179"/>
      <c r="G13" s="179"/>
      <c r="H13" s="180"/>
      <c r="I13" s="179"/>
      <c r="K13" s="145"/>
      <c r="M13" s="145"/>
      <c r="N13" s="145"/>
    </row>
    <row r="14" spans="6:13" ht="18.75" customHeight="1">
      <c r="F14" s="179" t="s">
        <v>5</v>
      </c>
      <c r="G14" s="179"/>
      <c r="H14" s="181" t="s">
        <v>6</v>
      </c>
      <c r="I14" s="179"/>
      <c r="J14" s="145"/>
      <c r="L14" s="145"/>
      <c r="M14" s="145"/>
    </row>
    <row r="15" spans="5:12" ht="18.75" customHeight="1">
      <c r="E15" s="179"/>
      <c r="F15" s="179"/>
      <c r="G15" s="179"/>
      <c r="H15" s="180"/>
      <c r="I15" s="180"/>
      <c r="K15" s="145"/>
      <c r="L15" s="145"/>
    </row>
    <row r="16" spans="6:11" ht="18.75" customHeight="1">
      <c r="F16" s="179" t="s">
        <v>7</v>
      </c>
      <c r="G16" s="179"/>
      <c r="H16" s="181" t="s">
        <v>8</v>
      </c>
      <c r="I16" s="179"/>
      <c r="J16" s="145"/>
      <c r="K16" s="145"/>
    </row>
    <row r="17" spans="6:10" ht="18.75" customHeight="1">
      <c r="F17" s="179"/>
      <c r="G17" s="179"/>
      <c r="H17" s="145"/>
      <c r="I17" s="145"/>
      <c r="J17" s="145"/>
    </row>
    <row r="18" ht="12.75" customHeight="1">
      <c r="H18" s="145"/>
    </row>
    <row r="26" ht="12.75" customHeight="1">
      <c r="I26" s="145"/>
    </row>
  </sheetData>
  <sheetProtection/>
  <mergeCells count="2">
    <mergeCell ref="A7:M7"/>
    <mergeCell ref="H10:K10"/>
  </mergeCells>
  <printOptions horizontalCentered="1" verticalCentered="1"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42"/>
  <sheetViews>
    <sheetView showGridLines="0" showZeros="0" zoomScalePageLayoutView="0" workbookViewId="0" topLeftCell="A4">
      <selection activeCell="D7" sqref="D7"/>
    </sheetView>
  </sheetViews>
  <sheetFormatPr defaultColWidth="9.16015625" defaultRowHeight="18.75" customHeight="1"/>
  <cols>
    <col min="1" max="1" width="54.83203125" style="146" customWidth="1"/>
    <col min="2" max="2" width="23.83203125" style="146" customWidth="1"/>
    <col min="3" max="3" width="46.33203125" style="146" customWidth="1"/>
    <col min="4" max="4" width="23.16015625" style="146" customWidth="1"/>
    <col min="5" max="243" width="9" style="146" customWidth="1"/>
  </cols>
  <sheetData>
    <row r="1" spans="1:4" ht="23.25" customHeight="1">
      <c r="A1" s="147"/>
      <c r="B1" s="147"/>
      <c r="C1" s="147"/>
      <c r="D1" s="148" t="s">
        <v>9</v>
      </c>
    </row>
    <row r="2" spans="1:4" ht="23.25" customHeight="1">
      <c r="A2" s="185" t="s">
        <v>10</v>
      </c>
      <c r="B2" s="185"/>
      <c r="C2" s="185"/>
      <c r="D2" s="185"/>
    </row>
    <row r="3" spans="1:243" s="127" customFormat="1" ht="23.25" customHeight="1">
      <c r="A3" s="24" t="s">
        <v>11</v>
      </c>
      <c r="B3" s="149"/>
      <c r="C3" s="149"/>
      <c r="D3" s="150" t="s">
        <v>12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</row>
    <row r="4" spans="1:5" ht="23.25" customHeight="1">
      <c r="A4" s="186" t="s">
        <v>13</v>
      </c>
      <c r="B4" s="186"/>
      <c r="C4" s="186" t="s">
        <v>14</v>
      </c>
      <c r="D4" s="186"/>
      <c r="E4" s="152"/>
    </row>
    <row r="5" spans="1:5" ht="23.25" customHeight="1">
      <c r="A5" s="153" t="s">
        <v>15</v>
      </c>
      <c r="B5" s="154" t="s">
        <v>16</v>
      </c>
      <c r="C5" s="155" t="s">
        <v>15</v>
      </c>
      <c r="D5" s="154" t="s">
        <v>16</v>
      </c>
      <c r="E5" s="152"/>
    </row>
    <row r="6" spans="1:5" ht="23.25" customHeight="1">
      <c r="A6" s="156" t="s">
        <v>17</v>
      </c>
      <c r="B6" s="73">
        <v>1016621</v>
      </c>
      <c r="C6" s="157" t="s">
        <v>18</v>
      </c>
      <c r="D6" s="158">
        <v>921621</v>
      </c>
      <c r="E6" s="152"/>
    </row>
    <row r="7" spans="1:5" ht="23.25" customHeight="1">
      <c r="A7" s="156" t="s">
        <v>19</v>
      </c>
      <c r="B7" s="159">
        <v>1016621</v>
      </c>
      <c r="C7" s="160" t="s">
        <v>20</v>
      </c>
      <c r="D7" s="73">
        <v>638943</v>
      </c>
      <c r="E7" s="152"/>
    </row>
    <row r="8" spans="1:5" ht="23.25" customHeight="1">
      <c r="A8" s="161" t="s">
        <v>21</v>
      </c>
      <c r="B8" s="158">
        <v>0</v>
      </c>
      <c r="C8" s="160" t="s">
        <v>22</v>
      </c>
      <c r="D8" s="73">
        <v>135000</v>
      </c>
      <c r="E8" s="152"/>
    </row>
    <row r="9" spans="1:5" ht="23.25" customHeight="1">
      <c r="A9" s="162" t="s">
        <v>23</v>
      </c>
      <c r="B9" s="73">
        <v>0</v>
      </c>
      <c r="C9" s="162" t="s">
        <v>24</v>
      </c>
      <c r="D9" s="73">
        <v>147678</v>
      </c>
      <c r="E9" s="152"/>
    </row>
    <row r="10" spans="1:5" ht="23.25" customHeight="1">
      <c r="A10" s="162" t="s">
        <v>25</v>
      </c>
      <c r="B10" s="73">
        <v>0</v>
      </c>
      <c r="C10" s="162" t="s">
        <v>26</v>
      </c>
      <c r="D10" s="158">
        <v>95000</v>
      </c>
      <c r="E10" s="152"/>
    </row>
    <row r="11" spans="1:5" ht="23.25" customHeight="1">
      <c r="A11" s="162" t="s">
        <v>27</v>
      </c>
      <c r="B11" s="73">
        <v>0</v>
      </c>
      <c r="C11" s="162" t="s">
        <v>28</v>
      </c>
      <c r="D11" s="158">
        <v>95000</v>
      </c>
      <c r="E11" s="152"/>
    </row>
    <row r="12" spans="1:5" ht="23.25" customHeight="1">
      <c r="A12" s="162" t="s">
        <v>29</v>
      </c>
      <c r="B12" s="73">
        <v>0</v>
      </c>
      <c r="C12" s="163" t="s">
        <v>30</v>
      </c>
      <c r="D12" s="158"/>
      <c r="E12" s="152"/>
    </row>
    <row r="13" spans="1:5" ht="23.25" customHeight="1">
      <c r="A13" s="164"/>
      <c r="B13" s="165"/>
      <c r="C13" s="162" t="s">
        <v>31</v>
      </c>
      <c r="D13" s="158"/>
      <c r="E13" s="152"/>
    </row>
    <row r="14" spans="1:5" ht="23.25" customHeight="1">
      <c r="A14" s="166"/>
      <c r="B14" s="167"/>
      <c r="C14" s="162" t="s">
        <v>32</v>
      </c>
      <c r="D14" s="158"/>
      <c r="E14" s="152"/>
    </row>
    <row r="15" spans="1:5" ht="23.25" customHeight="1">
      <c r="A15" s="162"/>
      <c r="B15" s="165"/>
      <c r="C15" s="162" t="s">
        <v>33</v>
      </c>
      <c r="D15" s="73"/>
      <c r="E15" s="152"/>
    </row>
    <row r="16" spans="1:5" ht="23.25" customHeight="1">
      <c r="A16" s="168" t="s">
        <v>34</v>
      </c>
      <c r="B16" s="169">
        <f>SUM(B7:B12)</f>
        <v>1016621</v>
      </c>
      <c r="C16" s="153" t="s">
        <v>35</v>
      </c>
      <c r="D16" s="159">
        <f>D6+D10</f>
        <v>1016621</v>
      </c>
      <c r="E16" s="152"/>
    </row>
    <row r="17" spans="1:5" ht="23.25" customHeight="1">
      <c r="A17" s="162" t="s">
        <v>36</v>
      </c>
      <c r="B17" s="73">
        <v>0</v>
      </c>
      <c r="C17" s="162" t="s">
        <v>37</v>
      </c>
      <c r="D17" s="158">
        <v>0</v>
      </c>
      <c r="E17" s="152"/>
    </row>
    <row r="18" spans="1:5" ht="23.25" customHeight="1">
      <c r="A18" s="170" t="s">
        <v>38</v>
      </c>
      <c r="B18" s="73">
        <v>0</v>
      </c>
      <c r="C18" s="162" t="s">
        <v>39</v>
      </c>
      <c r="D18" s="158">
        <v>0</v>
      </c>
      <c r="E18" s="152"/>
    </row>
    <row r="19" spans="1:5" ht="23.25" customHeight="1">
      <c r="A19" s="170" t="s">
        <v>40</v>
      </c>
      <c r="B19" s="73">
        <v>0</v>
      </c>
      <c r="C19" s="162" t="s">
        <v>41</v>
      </c>
      <c r="D19" s="73">
        <v>0</v>
      </c>
      <c r="E19" s="152"/>
    </row>
    <row r="20" spans="1:4" ht="23.25" customHeight="1">
      <c r="A20" s="170" t="s">
        <v>42</v>
      </c>
      <c r="B20" s="73">
        <v>0</v>
      </c>
      <c r="C20" s="162"/>
      <c r="D20" s="171"/>
    </row>
    <row r="21" spans="1:4" ht="23.25" customHeight="1">
      <c r="A21" s="170"/>
      <c r="B21" s="165"/>
      <c r="C21" s="162"/>
      <c r="D21" s="172"/>
    </row>
    <row r="22" spans="1:4" ht="23.25" customHeight="1">
      <c r="A22" s="168" t="s">
        <v>43</v>
      </c>
      <c r="B22" s="173">
        <f>SUM(B16:B20)</f>
        <v>1016621</v>
      </c>
      <c r="C22" s="153" t="s">
        <v>44</v>
      </c>
      <c r="D22" s="174">
        <f>SUM(D16:D19)</f>
        <v>1016621</v>
      </c>
    </row>
    <row r="23" spans="1:5" s="145" customFormat="1" ht="18.75" customHeight="1">
      <c r="A23" s="175"/>
      <c r="B23" s="176"/>
      <c r="C23" s="176"/>
      <c r="D23" s="176"/>
      <c r="E23" s="152"/>
    </row>
    <row r="24" spans="1:4" ht="18.75" customHeight="1">
      <c r="A24" s="177"/>
      <c r="B24" s="152"/>
      <c r="C24" s="152"/>
      <c r="D24" s="152"/>
    </row>
    <row r="25" spans="1:3" ht="18.75" customHeight="1">
      <c r="A25" s="177"/>
      <c r="C25" s="152"/>
    </row>
    <row r="26" ht="18.75" customHeight="1">
      <c r="A26" s="152"/>
    </row>
    <row r="29" spans="1:3" ht="18.75" customHeight="1">
      <c r="A29" s="152"/>
      <c r="C29" s="152"/>
    </row>
    <row r="42" ht="18.75" customHeight="1">
      <c r="H42" s="152"/>
    </row>
  </sheetData>
  <sheetProtection/>
  <mergeCells count="3">
    <mergeCell ref="A2:D2"/>
    <mergeCell ref="A4:B4"/>
    <mergeCell ref="C4:D4"/>
  </mergeCells>
  <printOptions horizontalCentered="1"/>
  <pageMargins left="0.45" right="0.39" top="0.79" bottom="0.47" header="0.39" footer="0.24"/>
  <pageSetup horizontalDpi="300" verticalDpi="3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0"/>
  <sheetViews>
    <sheetView showGridLines="0" showZeros="0" tabSelected="1" zoomScalePageLayoutView="0" workbookViewId="0" topLeftCell="A1">
      <selection activeCell="E11" sqref="E11"/>
    </sheetView>
  </sheetViews>
  <sheetFormatPr defaultColWidth="9.16015625" defaultRowHeight="18.75" customHeight="1"/>
  <cols>
    <col min="1" max="1" width="11.16015625" style="129" customWidth="1"/>
    <col min="2" max="2" width="24.66015625" style="130" customWidth="1"/>
    <col min="3" max="3" width="16.83203125" style="130" customWidth="1"/>
    <col min="4" max="4" width="17" style="130" customWidth="1"/>
    <col min="5" max="5" width="16.83203125" style="131" customWidth="1"/>
    <col min="6" max="6" width="13" style="131" customWidth="1"/>
    <col min="7" max="7" width="8.66015625" style="132" customWidth="1"/>
    <col min="8" max="8" width="4.83203125" style="131" customWidth="1"/>
    <col min="9" max="9" width="4.66015625" style="131" customWidth="1"/>
    <col min="10" max="10" width="8.16015625" style="133" customWidth="1"/>
    <col min="11" max="11" width="6.16015625" style="133" customWidth="1"/>
    <col min="12" max="12" width="8.16015625" style="133" customWidth="1"/>
    <col min="13" max="13" width="8.83203125" style="133" customWidth="1"/>
    <col min="14" max="14" width="4.16015625" style="133" customWidth="1"/>
    <col min="15" max="255" width="14" style="133" customWidth="1"/>
  </cols>
  <sheetData>
    <row r="1" spans="1:255" ht="23.25" customHeight="1">
      <c r="A1" s="134"/>
      <c r="B1" s="135"/>
      <c r="C1" s="135"/>
      <c r="D1" s="135"/>
      <c r="E1" s="136"/>
      <c r="F1" s="136"/>
      <c r="G1" s="136"/>
      <c r="H1" s="136"/>
      <c r="I1" s="136"/>
      <c r="J1" s="136"/>
      <c r="K1" s="136"/>
      <c r="L1" s="136"/>
      <c r="M1" s="136"/>
      <c r="N1" s="144" t="s">
        <v>45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189" t="s">
        <v>46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15" s="127" customFormat="1" ht="23.25" customHeight="1">
      <c r="A3" s="24" t="s">
        <v>47</v>
      </c>
      <c r="B3" s="24" t="s">
        <v>48</v>
      </c>
      <c r="C3" s="137"/>
      <c r="D3" s="137"/>
      <c r="E3" s="138"/>
      <c r="F3" s="138"/>
      <c r="G3" s="138"/>
      <c r="H3" s="138"/>
      <c r="I3" s="138"/>
      <c r="J3" s="138"/>
      <c r="K3" s="138"/>
      <c r="L3" s="138"/>
      <c r="M3" s="138"/>
      <c r="N3" s="138" t="s">
        <v>49</v>
      </c>
      <c r="O3" s="133"/>
    </row>
    <row r="4" spans="1:14" s="128" customFormat="1" ht="31.5" customHeight="1">
      <c r="A4" s="191" t="s">
        <v>50</v>
      </c>
      <c r="B4" s="191" t="s">
        <v>51</v>
      </c>
      <c r="C4" s="191" t="s">
        <v>52</v>
      </c>
      <c r="D4" s="190" t="s">
        <v>53</v>
      </c>
      <c r="E4" s="190"/>
      <c r="F4" s="192" t="s">
        <v>54</v>
      </c>
      <c r="G4" s="188" t="s">
        <v>55</v>
      </c>
      <c r="H4" s="187" t="s">
        <v>56</v>
      </c>
      <c r="I4" s="187" t="s">
        <v>57</v>
      </c>
      <c r="J4" s="187" t="s">
        <v>58</v>
      </c>
      <c r="K4" s="187" t="s">
        <v>59</v>
      </c>
      <c r="L4" s="187" t="s">
        <v>60</v>
      </c>
      <c r="M4" s="187" t="s">
        <v>61</v>
      </c>
      <c r="N4" s="188" t="s">
        <v>62</v>
      </c>
    </row>
    <row r="5" spans="1:14" s="128" customFormat="1" ht="29.25" customHeight="1">
      <c r="A5" s="191"/>
      <c r="B5" s="191"/>
      <c r="C5" s="191"/>
      <c r="D5" s="42" t="s">
        <v>63</v>
      </c>
      <c r="E5" s="139" t="s">
        <v>64</v>
      </c>
      <c r="F5" s="192"/>
      <c r="G5" s="188"/>
      <c r="H5" s="187"/>
      <c r="I5" s="187"/>
      <c r="J5" s="187"/>
      <c r="K5" s="187"/>
      <c r="L5" s="187"/>
      <c r="M5" s="187"/>
      <c r="N5" s="188"/>
    </row>
    <row r="6" spans="1:255" ht="23.25" customHeight="1">
      <c r="A6" s="31" t="s">
        <v>65</v>
      </c>
      <c r="B6" s="31" t="s">
        <v>65</v>
      </c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  <c r="I6" s="31">
        <v>7</v>
      </c>
      <c r="J6" s="31">
        <v>8</v>
      </c>
      <c r="K6" s="31">
        <v>9</v>
      </c>
      <c r="L6" s="31">
        <v>10</v>
      </c>
      <c r="M6" s="31">
        <v>11</v>
      </c>
      <c r="N6" s="31">
        <v>12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30.75" customHeight="1">
      <c r="A7" s="140" t="s">
        <v>66</v>
      </c>
      <c r="B7" s="32" t="s">
        <v>52</v>
      </c>
      <c r="C7" s="77">
        <v>1016621</v>
      </c>
      <c r="D7" s="77">
        <v>1016621</v>
      </c>
      <c r="E7" s="73">
        <v>1016621</v>
      </c>
      <c r="F7" s="141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3">
        <v>0</v>
      </c>
      <c r="O7" s="128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14" ht="30.75" customHeight="1">
      <c r="A8" s="140"/>
      <c r="B8" s="140"/>
      <c r="C8" s="77"/>
      <c r="D8" s="77"/>
      <c r="E8" s="73"/>
      <c r="F8" s="141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3">
        <v>0</v>
      </c>
    </row>
    <row r="9" spans="1:14" ht="30.75" customHeight="1">
      <c r="A9" s="140"/>
      <c r="B9" s="140"/>
      <c r="C9" s="77"/>
      <c r="D9" s="77"/>
      <c r="E9" s="73"/>
      <c r="F9" s="141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3">
        <v>0</v>
      </c>
    </row>
    <row r="10" spans="1:14" ht="18.75" customHeight="1">
      <c r="A10" s="117"/>
      <c r="B10" s="142"/>
      <c r="C10" s="142"/>
      <c r="D10" s="142"/>
      <c r="E10" s="143"/>
      <c r="F10" s="143"/>
      <c r="G10" s="143"/>
      <c r="H10" s="143"/>
      <c r="I10" s="143"/>
      <c r="J10" s="128"/>
      <c r="K10" s="128"/>
      <c r="L10" s="128"/>
      <c r="M10" s="128"/>
      <c r="N10" s="128"/>
    </row>
    <row r="11" spans="1:16" ht="18.75" customHeight="1">
      <c r="A11" s="117"/>
      <c r="B11" s="142"/>
      <c r="C11" s="142"/>
      <c r="D11" s="142"/>
      <c r="E11" s="143"/>
      <c r="F11" s="143"/>
      <c r="G11" s="143"/>
      <c r="H11" s="143"/>
      <c r="I11" s="143"/>
      <c r="J11" s="128"/>
      <c r="K11" s="128"/>
      <c r="L11" s="128"/>
      <c r="M11" s="128"/>
      <c r="N11" s="128"/>
      <c r="P11" s="128"/>
    </row>
    <row r="12" spans="2:14" ht="18.75" customHeight="1">
      <c r="B12" s="142"/>
      <c r="C12" s="142"/>
      <c r="D12" s="142"/>
      <c r="E12" s="143"/>
      <c r="F12" s="143"/>
      <c r="G12" s="143"/>
      <c r="H12" s="143"/>
      <c r="I12" s="143"/>
      <c r="J12" s="128"/>
      <c r="K12" s="128"/>
      <c r="L12" s="128"/>
      <c r="M12" s="128"/>
      <c r="N12" s="128"/>
    </row>
    <row r="13" spans="2:14" ht="18.75" customHeight="1">
      <c r="B13" s="142"/>
      <c r="D13" s="142"/>
      <c r="E13" s="143"/>
      <c r="F13" s="143"/>
      <c r="G13" s="143"/>
      <c r="H13" s="143"/>
      <c r="I13" s="143"/>
      <c r="J13" s="128"/>
      <c r="K13" s="128"/>
      <c r="L13" s="128"/>
      <c r="M13" s="128"/>
      <c r="N13" s="128"/>
    </row>
    <row r="14" spans="4:14" ht="18.75" customHeight="1">
      <c r="D14" s="142"/>
      <c r="F14" s="143"/>
      <c r="G14" s="143"/>
      <c r="H14" s="143"/>
      <c r="I14" s="143"/>
      <c r="J14" s="128"/>
      <c r="K14" s="128"/>
      <c r="L14" s="128"/>
      <c r="M14" s="128"/>
      <c r="N14" s="128"/>
    </row>
    <row r="15" spans="4:14" ht="18.75" customHeight="1">
      <c r="D15" s="142"/>
      <c r="E15" s="143"/>
      <c r="F15" s="143"/>
      <c r="G15" s="143"/>
      <c r="H15" s="143"/>
      <c r="I15" s="143"/>
      <c r="J15" s="128"/>
      <c r="K15" s="128"/>
      <c r="L15" s="128"/>
      <c r="M15" s="128"/>
      <c r="N15" s="128"/>
    </row>
    <row r="16" spans="3:14" ht="18.75" customHeight="1">
      <c r="C16" s="142"/>
      <c r="D16" s="142"/>
      <c r="E16" s="143"/>
      <c r="H16" s="143"/>
      <c r="I16" s="143"/>
      <c r="J16" s="128"/>
      <c r="K16" s="128"/>
      <c r="L16" s="128"/>
      <c r="M16" s="128"/>
      <c r="N16" s="128"/>
    </row>
    <row r="17" spans="12:13" ht="18.75" customHeight="1">
      <c r="L17" s="128"/>
      <c r="M17" s="128"/>
    </row>
    <row r="20" spans="11:12" ht="18.75" customHeight="1">
      <c r="K20" s="128"/>
      <c r="L20" s="128"/>
    </row>
  </sheetData>
  <sheetProtection/>
  <mergeCells count="14">
    <mergeCell ref="I4:I5"/>
    <mergeCell ref="J4:J5"/>
    <mergeCell ref="K4:K5"/>
    <mergeCell ref="L4:L5"/>
    <mergeCell ref="M4:M5"/>
    <mergeCell ref="N4:N5"/>
    <mergeCell ref="A2:N2"/>
    <mergeCell ref="D4:E4"/>
    <mergeCell ref="A4:A5"/>
    <mergeCell ref="B4:B5"/>
    <mergeCell ref="C4:C5"/>
    <mergeCell ref="F4:F5"/>
    <mergeCell ref="G4:G5"/>
    <mergeCell ref="H4:H5"/>
  </mergeCells>
  <printOptions/>
  <pageMargins left="1.14" right="0.39" top="1.57" bottom="0.47" header="0.39" footer="0.24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"/>
  <sheetViews>
    <sheetView showGridLines="0" showZeros="0" zoomScalePageLayoutView="0" workbookViewId="0" topLeftCell="A2">
      <selection activeCell="H15" sqref="H15"/>
    </sheetView>
  </sheetViews>
  <sheetFormatPr defaultColWidth="13.5" defaultRowHeight="21" customHeight="1"/>
  <cols>
    <col min="1" max="1" width="4.5" style="16" customWidth="1"/>
    <col min="2" max="2" width="3.83203125" style="16" customWidth="1"/>
    <col min="3" max="3" width="4.33203125" style="17" customWidth="1"/>
    <col min="4" max="4" width="10.5" style="18" customWidth="1"/>
    <col min="5" max="5" width="27.16015625" style="101" customWidth="1"/>
    <col min="6" max="6" width="16.83203125" style="19" customWidth="1"/>
    <col min="7" max="7" width="17" style="19" customWidth="1"/>
    <col min="8" max="8" width="15.33203125" style="19" customWidth="1"/>
    <col min="9" max="9" width="14.5" style="19" customWidth="1"/>
    <col min="10" max="10" width="15.5" style="19" customWidth="1"/>
    <col min="11" max="11" width="14.83203125" style="19" customWidth="1"/>
    <col min="12" max="12" width="16" style="19" bestFit="1" customWidth="1"/>
    <col min="13" max="13" width="8.5" style="19" customWidth="1"/>
    <col min="14" max="14" width="14" style="19" customWidth="1"/>
    <col min="15" max="15" width="6.5" style="19" customWidth="1"/>
    <col min="16" max="16" width="7.33203125" style="19" customWidth="1"/>
    <col min="17" max="17" width="7.83203125" style="19" customWidth="1"/>
    <col min="18" max="18" width="4.66015625" style="19" customWidth="1"/>
    <col min="19" max="19" width="5.33203125" style="19" customWidth="1"/>
    <col min="20" max="203" width="13.5" style="20" customWidth="1"/>
  </cols>
  <sheetData>
    <row r="1" spans="1:19" ht="21" customHeight="1">
      <c r="A1" s="21"/>
      <c r="B1" s="21"/>
      <c r="C1" s="21"/>
      <c r="D1" s="22"/>
      <c r="E1" s="10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S1" s="22" t="s">
        <v>67</v>
      </c>
    </row>
    <row r="2" spans="1:19" ht="21" customHeight="1">
      <c r="A2" s="201" t="s">
        <v>68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</row>
    <row r="3" spans="1:19" s="15" customFormat="1" ht="21" customHeight="1">
      <c r="A3" s="23" t="s">
        <v>47</v>
      </c>
      <c r="B3" s="23"/>
      <c r="C3" s="23"/>
      <c r="D3" s="24" t="s">
        <v>2</v>
      </c>
      <c r="E3" s="103"/>
      <c r="F3" s="25"/>
      <c r="G3" s="22"/>
      <c r="H3" s="25"/>
      <c r="I3" s="25"/>
      <c r="J3" s="120"/>
      <c r="K3" s="25"/>
      <c r="L3" s="25"/>
      <c r="M3" s="25"/>
      <c r="N3" s="25"/>
      <c r="O3" s="25"/>
      <c r="P3" s="25"/>
      <c r="Q3" s="25"/>
      <c r="R3" s="124"/>
      <c r="S3" s="125" t="s">
        <v>49</v>
      </c>
    </row>
    <row r="4" spans="1:19" s="15" customFormat="1" ht="33" customHeight="1">
      <c r="A4" s="26" t="s">
        <v>69</v>
      </c>
      <c r="B4" s="26"/>
      <c r="C4" s="27"/>
      <c r="D4" s="191" t="s">
        <v>50</v>
      </c>
      <c r="E4" s="197" t="s">
        <v>70</v>
      </c>
      <c r="F4" s="198" t="s">
        <v>71</v>
      </c>
      <c r="G4" s="193" t="s">
        <v>72</v>
      </c>
      <c r="H4" s="193"/>
      <c r="I4" s="193"/>
      <c r="J4" s="191"/>
      <c r="K4" s="186" t="s">
        <v>73</v>
      </c>
      <c r="L4" s="186"/>
      <c r="M4" s="186"/>
      <c r="N4" s="186"/>
      <c r="O4" s="186"/>
      <c r="P4" s="200" t="s">
        <v>74</v>
      </c>
      <c r="Q4" s="191" t="s">
        <v>75</v>
      </c>
      <c r="R4" s="191" t="s">
        <v>76</v>
      </c>
      <c r="S4" s="193" t="s">
        <v>77</v>
      </c>
    </row>
    <row r="5" spans="1:19" ht="50.25" customHeight="1">
      <c r="A5" s="28" t="s">
        <v>78</v>
      </c>
      <c r="B5" s="28" t="s">
        <v>79</v>
      </c>
      <c r="C5" s="29" t="s">
        <v>80</v>
      </c>
      <c r="D5" s="191"/>
      <c r="E5" s="197"/>
      <c r="F5" s="199"/>
      <c r="G5" s="104" t="s">
        <v>81</v>
      </c>
      <c r="H5" s="105" t="s">
        <v>82</v>
      </c>
      <c r="I5" s="105" t="s">
        <v>83</v>
      </c>
      <c r="J5" s="105" t="s">
        <v>84</v>
      </c>
      <c r="K5" s="105" t="s">
        <v>81</v>
      </c>
      <c r="L5" s="105" t="s">
        <v>85</v>
      </c>
      <c r="M5" s="105" t="s">
        <v>86</v>
      </c>
      <c r="N5" s="105" t="s">
        <v>87</v>
      </c>
      <c r="O5" s="121" t="s">
        <v>88</v>
      </c>
      <c r="P5" s="191"/>
      <c r="Q5" s="191"/>
      <c r="R5" s="191"/>
      <c r="S5" s="193"/>
    </row>
    <row r="6" spans="1:19" ht="21" customHeight="1">
      <c r="A6" s="106" t="s">
        <v>65</v>
      </c>
      <c r="B6" s="106" t="s">
        <v>65</v>
      </c>
      <c r="C6" s="106" t="s">
        <v>65</v>
      </c>
      <c r="D6" s="107" t="s">
        <v>65</v>
      </c>
      <c r="E6" s="31" t="s">
        <v>65</v>
      </c>
      <c r="F6" s="31">
        <v>1</v>
      </c>
      <c r="G6" s="106">
        <v>2</v>
      </c>
      <c r="H6" s="106">
        <v>3</v>
      </c>
      <c r="I6" s="106">
        <v>4</v>
      </c>
      <c r="J6" s="106">
        <v>5</v>
      </c>
      <c r="K6" s="106">
        <v>6</v>
      </c>
      <c r="L6" s="106">
        <v>7</v>
      </c>
      <c r="M6" s="106">
        <v>8</v>
      </c>
      <c r="N6" s="106">
        <v>9</v>
      </c>
      <c r="O6" s="107">
        <v>10</v>
      </c>
      <c r="P6" s="106">
        <v>11</v>
      </c>
      <c r="Q6" s="106">
        <v>12</v>
      </c>
      <c r="R6" s="106">
        <v>13</v>
      </c>
      <c r="S6" s="126">
        <v>14</v>
      </c>
    </row>
    <row r="7" spans="1:19" ht="21" customHeight="1">
      <c r="A7" s="108"/>
      <c r="B7" s="109"/>
      <c r="C7" s="110"/>
      <c r="D7" s="107">
        <v>401005</v>
      </c>
      <c r="E7" s="85" t="s">
        <v>52</v>
      </c>
      <c r="F7" s="73">
        <f>G7+K7</f>
        <v>1016621</v>
      </c>
      <c r="G7" s="73">
        <f>H7+I7+J7</f>
        <v>921621</v>
      </c>
      <c r="H7" s="77">
        <v>713907</v>
      </c>
      <c r="I7" s="77">
        <f>I8+I14</f>
        <v>135000</v>
      </c>
      <c r="J7" s="77">
        <v>72714</v>
      </c>
      <c r="K7" s="77">
        <v>95000</v>
      </c>
      <c r="L7" s="122">
        <v>95000</v>
      </c>
      <c r="M7" s="108"/>
      <c r="N7" s="108"/>
      <c r="O7" s="123"/>
      <c r="P7" s="108"/>
      <c r="Q7" s="108"/>
      <c r="R7" s="108"/>
      <c r="S7" s="126"/>
    </row>
    <row r="8" spans="1:19" ht="24.75" customHeight="1">
      <c r="A8" s="194" t="s">
        <v>89</v>
      </c>
      <c r="B8" s="195"/>
      <c r="C8" s="196"/>
      <c r="D8" s="107">
        <v>401005</v>
      </c>
      <c r="E8" s="111" t="s">
        <v>90</v>
      </c>
      <c r="F8" s="73">
        <f>G8+K8</f>
        <v>1016621</v>
      </c>
      <c r="G8" s="73">
        <f>H8+I8+J8</f>
        <v>921621</v>
      </c>
      <c r="H8" s="112">
        <v>713907</v>
      </c>
      <c r="I8" s="112">
        <f>I9+I12</f>
        <v>135000</v>
      </c>
      <c r="J8" s="77">
        <v>72714</v>
      </c>
      <c r="K8" s="77">
        <v>95000</v>
      </c>
      <c r="L8" s="122">
        <v>95000</v>
      </c>
      <c r="M8" s="77">
        <v>0</v>
      </c>
      <c r="N8" s="77"/>
      <c r="O8" s="77">
        <v>0</v>
      </c>
      <c r="P8" s="77">
        <v>0</v>
      </c>
      <c r="Q8" s="77">
        <v>0</v>
      </c>
      <c r="R8" s="77">
        <v>0</v>
      </c>
      <c r="S8" s="73">
        <v>0</v>
      </c>
    </row>
    <row r="9" spans="1:19" ht="24.75" customHeight="1">
      <c r="A9" s="194" t="s">
        <v>91</v>
      </c>
      <c r="B9" s="195"/>
      <c r="C9" s="196"/>
      <c r="D9" s="107">
        <v>401005</v>
      </c>
      <c r="E9" s="113" t="s">
        <v>92</v>
      </c>
      <c r="F9" s="73">
        <f>G9+K9</f>
        <v>1016621</v>
      </c>
      <c r="G9" s="73">
        <f>H9+I9+J9</f>
        <v>921621</v>
      </c>
      <c r="H9" s="77">
        <v>713907</v>
      </c>
      <c r="I9" s="77">
        <v>135000</v>
      </c>
      <c r="J9" s="77">
        <v>72714</v>
      </c>
      <c r="K9" s="77">
        <v>95000</v>
      </c>
      <c r="L9" s="122">
        <v>95000</v>
      </c>
      <c r="M9" s="77">
        <v>0</v>
      </c>
      <c r="N9" s="77"/>
      <c r="O9" s="77">
        <v>0</v>
      </c>
      <c r="P9" s="77">
        <v>0</v>
      </c>
      <c r="Q9" s="77">
        <v>0</v>
      </c>
      <c r="R9" s="77">
        <v>0</v>
      </c>
      <c r="S9" s="73">
        <v>0</v>
      </c>
    </row>
    <row r="10" spans="1:19" ht="24.75" customHeight="1">
      <c r="A10" s="194" t="s">
        <v>93</v>
      </c>
      <c r="B10" s="195"/>
      <c r="C10" s="196"/>
      <c r="D10" s="107">
        <v>401005</v>
      </c>
      <c r="E10" s="113" t="s">
        <v>94</v>
      </c>
      <c r="F10" s="73">
        <f>G10+K10</f>
        <v>921621</v>
      </c>
      <c r="G10" s="73">
        <f>H10+I10+J10</f>
        <v>921621</v>
      </c>
      <c r="H10" s="73">
        <f>'2016年基本支出预算表'!E7</f>
        <v>713907</v>
      </c>
      <c r="I10" s="77">
        <v>135000</v>
      </c>
      <c r="J10" s="77">
        <f>'2016年基本支出预算表'!E13</f>
        <v>72714</v>
      </c>
      <c r="K10" s="77"/>
      <c r="L10" s="122"/>
      <c r="M10" s="77">
        <v>0</v>
      </c>
      <c r="N10" s="77"/>
      <c r="O10" s="77">
        <v>0</v>
      </c>
      <c r="P10" s="77">
        <v>0</v>
      </c>
      <c r="Q10" s="77">
        <v>0</v>
      </c>
      <c r="R10" s="77">
        <v>0</v>
      </c>
      <c r="S10" s="73">
        <v>0</v>
      </c>
    </row>
    <row r="11" spans="1:19" ht="24.75" customHeight="1">
      <c r="A11" s="194" t="s">
        <v>95</v>
      </c>
      <c r="B11" s="195"/>
      <c r="C11" s="196"/>
      <c r="D11" s="107">
        <v>401005</v>
      </c>
      <c r="E11" s="113" t="s">
        <v>96</v>
      </c>
      <c r="F11" s="73">
        <f>G11+K11</f>
        <v>95000</v>
      </c>
      <c r="G11" s="73">
        <f>H11+I11+J11</f>
        <v>0</v>
      </c>
      <c r="H11" s="77"/>
      <c r="I11" s="77"/>
      <c r="J11" s="77"/>
      <c r="K11" s="77">
        <v>95000</v>
      </c>
      <c r="L11" s="122">
        <v>95000</v>
      </c>
      <c r="M11" s="77"/>
      <c r="N11" s="77"/>
      <c r="O11" s="77"/>
      <c r="P11" s="77"/>
      <c r="Q11" s="77"/>
      <c r="R11" s="77"/>
      <c r="S11" s="73"/>
    </row>
    <row r="12" spans="1:19" ht="24.75" customHeight="1">
      <c r="A12" s="194"/>
      <c r="B12" s="195"/>
      <c r="C12" s="196"/>
      <c r="D12" s="32"/>
      <c r="E12" s="113"/>
      <c r="F12" s="73"/>
      <c r="G12" s="73"/>
      <c r="H12" s="114"/>
      <c r="I12" s="77"/>
      <c r="J12" s="77"/>
      <c r="K12" s="77"/>
      <c r="L12" s="77">
        <f>L13</f>
        <v>0</v>
      </c>
      <c r="M12" s="77"/>
      <c r="N12" s="77"/>
      <c r="O12" s="77"/>
      <c r="P12" s="77"/>
      <c r="Q12" s="77"/>
      <c r="R12" s="77"/>
      <c r="S12" s="73"/>
    </row>
    <row r="13" spans="1:19" ht="24.75" customHeight="1">
      <c r="A13" s="194"/>
      <c r="B13" s="195"/>
      <c r="C13" s="196"/>
      <c r="D13" s="32"/>
      <c r="E13" s="113"/>
      <c r="F13" s="73"/>
      <c r="G13" s="73"/>
      <c r="H13" s="114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3"/>
    </row>
    <row r="14" spans="1:19" ht="24.75" customHeight="1">
      <c r="A14" s="194"/>
      <c r="B14" s="195"/>
      <c r="C14" s="196"/>
      <c r="D14" s="32"/>
      <c r="E14" s="113"/>
      <c r="F14" s="73"/>
      <c r="G14" s="73"/>
      <c r="H14" s="77"/>
      <c r="I14" s="77"/>
      <c r="J14" s="77"/>
      <c r="K14" s="77"/>
      <c r="L14" s="77">
        <f>L15</f>
        <v>0</v>
      </c>
      <c r="M14" s="77"/>
      <c r="N14" s="77"/>
      <c r="O14" s="77"/>
      <c r="P14" s="77"/>
      <c r="Q14" s="77"/>
      <c r="R14" s="77"/>
      <c r="S14" s="73"/>
    </row>
    <row r="15" spans="1:19" ht="24.75" customHeight="1">
      <c r="A15" s="194"/>
      <c r="B15" s="195"/>
      <c r="C15" s="196"/>
      <c r="D15" s="32"/>
      <c r="E15" s="113"/>
      <c r="F15" s="73"/>
      <c r="G15" s="73"/>
      <c r="H15" s="77"/>
      <c r="I15" s="77"/>
      <c r="J15" s="77"/>
      <c r="K15" s="77"/>
      <c r="L15" s="77">
        <f>L16</f>
        <v>0</v>
      </c>
      <c r="M15" s="77"/>
      <c r="N15" s="77"/>
      <c r="O15" s="77"/>
      <c r="P15" s="77"/>
      <c r="Q15" s="77"/>
      <c r="R15" s="77"/>
      <c r="S15" s="73"/>
    </row>
    <row r="16" spans="1:19" ht="24.75" customHeight="1">
      <c r="A16" s="194"/>
      <c r="B16" s="195"/>
      <c r="C16" s="196"/>
      <c r="D16" s="32"/>
      <c r="E16" s="113"/>
      <c r="F16" s="73"/>
      <c r="G16" s="73"/>
      <c r="H16" s="77"/>
      <c r="I16" s="77"/>
      <c r="J16" s="77"/>
      <c r="K16" s="77"/>
      <c r="L16" s="77">
        <v>0</v>
      </c>
      <c r="M16" s="77">
        <v>0</v>
      </c>
      <c r="N16" s="77"/>
      <c r="O16" s="77">
        <v>0</v>
      </c>
      <c r="P16" s="77">
        <v>0</v>
      </c>
      <c r="Q16" s="77">
        <v>0</v>
      </c>
      <c r="R16" s="77">
        <v>0</v>
      </c>
      <c r="S16" s="73">
        <v>0</v>
      </c>
    </row>
    <row r="17" spans="1:19" ht="21" customHeight="1">
      <c r="A17" s="115"/>
      <c r="B17" s="115"/>
      <c r="C17" s="116"/>
      <c r="D17" s="117"/>
      <c r="E17" s="118"/>
      <c r="F17" s="119"/>
      <c r="G17" s="119"/>
      <c r="H17" s="119"/>
      <c r="I17" s="119"/>
      <c r="J17" s="119"/>
      <c r="K17" s="119"/>
      <c r="L17" s="119"/>
      <c r="M17" s="119"/>
      <c r="O17" s="119"/>
      <c r="R17" s="119"/>
      <c r="S17" s="119"/>
    </row>
    <row r="18" spans="2:19" ht="21" customHeight="1">
      <c r="B18" s="115"/>
      <c r="C18" s="116"/>
      <c r="D18" s="117"/>
      <c r="E18" s="118"/>
      <c r="F18" s="119"/>
      <c r="H18" s="119"/>
      <c r="I18" s="119"/>
      <c r="J18" s="119"/>
      <c r="K18" s="119"/>
      <c r="L18" s="119"/>
      <c r="M18" s="119"/>
      <c r="N18" s="119"/>
      <c r="R18" s="119"/>
      <c r="S18" s="119"/>
    </row>
    <row r="19" spans="3:19" ht="21" customHeight="1">
      <c r="C19" s="116"/>
      <c r="D19" s="117"/>
      <c r="E19" s="118"/>
      <c r="J19" s="119"/>
      <c r="K19" s="119"/>
      <c r="L19" s="119"/>
      <c r="M19" s="119"/>
      <c r="S19" s="119"/>
    </row>
    <row r="20" spans="3:12" ht="21" customHeight="1">
      <c r="C20" s="116"/>
      <c r="D20" s="117"/>
      <c r="E20" s="118"/>
      <c r="F20" s="119"/>
      <c r="J20" s="119"/>
      <c r="K20" s="119"/>
      <c r="L20" s="119"/>
    </row>
  </sheetData>
  <sheetProtection/>
  <mergeCells count="19">
    <mergeCell ref="A14:C14"/>
    <mergeCell ref="A15:C15"/>
    <mergeCell ref="A16:C16"/>
    <mergeCell ref="A2:S2"/>
    <mergeCell ref="G4:J4"/>
    <mergeCell ref="K4:O4"/>
    <mergeCell ref="A8:C8"/>
    <mergeCell ref="A9:C9"/>
    <mergeCell ref="A10:C10"/>
    <mergeCell ref="D4:D5"/>
    <mergeCell ref="Q4:Q5"/>
    <mergeCell ref="R4:R5"/>
    <mergeCell ref="S4:S5"/>
    <mergeCell ref="A11:C11"/>
    <mergeCell ref="A12:C12"/>
    <mergeCell ref="A13:C13"/>
    <mergeCell ref="E4:E5"/>
    <mergeCell ref="F4:F5"/>
    <mergeCell ref="P4:P5"/>
  </mergeCells>
  <printOptions horizontalCentered="1"/>
  <pageMargins left="0.39" right="0.39" top="1.57" bottom="0.47" header="0.39" footer="0.24"/>
  <pageSetup horizontalDpi="1200" verticalDpi="12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zoomScalePageLayoutView="0" workbookViewId="0" topLeftCell="B1">
      <selection activeCell="N13" sqref="N13"/>
    </sheetView>
  </sheetViews>
  <sheetFormatPr defaultColWidth="10.66015625" defaultRowHeight="24.75" customHeight="1"/>
  <cols>
    <col min="1" max="1" width="11" style="0" hidden="1" customWidth="1"/>
    <col min="2" max="2" width="8.33203125" style="0" customWidth="1"/>
    <col min="3" max="3" width="32.66015625" style="59" customWidth="1"/>
    <col min="4" max="4" width="23" style="60" customWidth="1"/>
    <col min="5" max="5" width="20.66015625" style="60" customWidth="1"/>
    <col min="6" max="6" width="16.83203125" style="60" customWidth="1"/>
    <col min="7" max="7" width="11.5" style="60" customWidth="1"/>
    <col min="8" max="8" width="13.16015625" style="60" customWidth="1"/>
    <col min="9" max="9" width="18" style="60" customWidth="1"/>
    <col min="10" max="10" width="20" style="60" customWidth="1"/>
    <col min="11" max="11" width="13.16015625" style="60" customWidth="1"/>
    <col min="12" max="12" width="13.33203125" style="60" customWidth="1"/>
    <col min="13" max="13" width="13.33203125" style="61" customWidth="1"/>
    <col min="14" max="255" width="14.5" style="61" customWidth="1"/>
  </cols>
  <sheetData>
    <row r="1" spans="3:13" s="57" customFormat="1" ht="25.5" customHeight="1">
      <c r="C1" s="59"/>
      <c r="D1" s="62"/>
      <c r="E1" s="62"/>
      <c r="F1" s="62"/>
      <c r="G1" s="62"/>
      <c r="H1" s="62"/>
      <c r="I1" s="62"/>
      <c r="K1" s="62"/>
      <c r="L1" s="62"/>
      <c r="M1" s="62" t="s">
        <v>97</v>
      </c>
    </row>
    <row r="2" spans="3:13" s="58" customFormat="1" ht="25.5" customHeight="1">
      <c r="C2" s="202" t="s">
        <v>98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s="57" customFormat="1" ht="25.5" customHeight="1">
      <c r="A3" s="203" t="s">
        <v>11</v>
      </c>
      <c r="B3" s="203"/>
      <c r="C3" s="203"/>
      <c r="D3" s="203"/>
      <c r="E3" s="60"/>
      <c r="F3" s="60"/>
      <c r="G3" s="60"/>
      <c r="H3" s="60"/>
      <c r="I3" s="60"/>
      <c r="K3" s="60"/>
      <c r="L3" s="60"/>
      <c r="M3" s="98" t="s">
        <v>49</v>
      </c>
    </row>
    <row r="4" spans="1:13" ht="45" customHeight="1">
      <c r="A4" s="63" t="s">
        <v>99</v>
      </c>
      <c r="B4" s="64" t="s">
        <v>99</v>
      </c>
      <c r="C4" s="64" t="s">
        <v>100</v>
      </c>
      <c r="D4" s="65" t="s">
        <v>101</v>
      </c>
      <c r="E4" s="66" t="s">
        <v>102</v>
      </c>
      <c r="F4" s="67" t="s">
        <v>55</v>
      </c>
      <c r="G4" s="67" t="s">
        <v>56</v>
      </c>
      <c r="H4" s="67" t="s">
        <v>57</v>
      </c>
      <c r="I4" s="67" t="s">
        <v>58</v>
      </c>
      <c r="J4" s="67" t="s">
        <v>59</v>
      </c>
      <c r="K4" s="67" t="s">
        <v>60</v>
      </c>
      <c r="L4" s="67" t="s">
        <v>61</v>
      </c>
      <c r="M4" s="43" t="s">
        <v>62</v>
      </c>
    </row>
    <row r="5" spans="1:13" ht="25.5" customHeight="1">
      <c r="A5" s="68"/>
      <c r="B5" s="68"/>
      <c r="C5" s="69" t="s">
        <v>65</v>
      </c>
      <c r="D5" s="70">
        <v>1</v>
      </c>
      <c r="E5" s="70">
        <v>2</v>
      </c>
      <c r="F5" s="71">
        <v>4</v>
      </c>
      <c r="G5" s="71">
        <v>5</v>
      </c>
      <c r="H5" s="71">
        <v>6</v>
      </c>
      <c r="I5" s="71">
        <v>7</v>
      </c>
      <c r="J5" s="71">
        <v>8</v>
      </c>
      <c r="K5" s="71">
        <v>9</v>
      </c>
      <c r="L5" s="71">
        <v>10</v>
      </c>
      <c r="M5" s="71">
        <v>11</v>
      </c>
    </row>
    <row r="6" spans="1:13" ht="25.5" customHeight="1">
      <c r="A6" s="68"/>
      <c r="B6" s="68"/>
      <c r="C6" s="72" t="s">
        <v>103</v>
      </c>
      <c r="D6" s="73">
        <v>921621</v>
      </c>
      <c r="E6" s="73">
        <v>921621</v>
      </c>
      <c r="G6" s="73"/>
      <c r="H6" s="73"/>
      <c r="I6" s="73">
        <v>0</v>
      </c>
      <c r="J6" s="73">
        <v>0</v>
      </c>
      <c r="K6" s="73">
        <v>0</v>
      </c>
      <c r="L6" s="73">
        <v>0</v>
      </c>
      <c r="M6" s="73">
        <v>0</v>
      </c>
    </row>
    <row r="7" spans="1:13" ht="25.5" customHeight="1">
      <c r="A7" s="68">
        <v>301</v>
      </c>
      <c r="B7" s="74">
        <v>301</v>
      </c>
      <c r="C7" s="75" t="s">
        <v>82</v>
      </c>
      <c r="D7" s="73">
        <v>713907</v>
      </c>
      <c r="E7" s="73">
        <v>713907</v>
      </c>
      <c r="F7" s="76"/>
      <c r="G7" s="77"/>
      <c r="H7" s="76"/>
      <c r="I7" s="76"/>
      <c r="J7" s="76"/>
      <c r="K7" s="73">
        <v>0</v>
      </c>
      <c r="L7" s="73">
        <v>0</v>
      </c>
      <c r="M7" s="73">
        <v>0</v>
      </c>
    </row>
    <row r="8" spans="1:14" ht="25.5" customHeight="1">
      <c r="A8" s="68">
        <v>30101</v>
      </c>
      <c r="B8" s="74">
        <v>30101</v>
      </c>
      <c r="C8" s="78" t="s">
        <v>104</v>
      </c>
      <c r="D8" s="79">
        <v>203696</v>
      </c>
      <c r="E8" s="79">
        <v>203696</v>
      </c>
      <c r="F8" s="79"/>
      <c r="G8" s="80"/>
      <c r="H8" s="76"/>
      <c r="I8" s="79"/>
      <c r="J8" s="76"/>
      <c r="K8" s="77">
        <v>0</v>
      </c>
      <c r="L8" s="77">
        <v>0</v>
      </c>
      <c r="M8" s="73">
        <v>0</v>
      </c>
      <c r="N8" s="61">
        <f>SUM(F8:H8)</f>
        <v>0</v>
      </c>
    </row>
    <row r="9" spans="1:13" ht="25.5" customHeight="1">
      <c r="A9" s="68">
        <v>30102</v>
      </c>
      <c r="B9" s="74">
        <v>30102</v>
      </c>
      <c r="C9" s="78" t="s">
        <v>105</v>
      </c>
      <c r="D9" s="79">
        <v>195936</v>
      </c>
      <c r="E9" s="79">
        <v>195936</v>
      </c>
      <c r="F9" s="79"/>
      <c r="G9" s="80"/>
      <c r="H9" s="76"/>
      <c r="I9" s="79"/>
      <c r="J9" s="76"/>
      <c r="K9" s="77"/>
      <c r="L9" s="77"/>
      <c r="M9" s="73"/>
    </row>
    <row r="10" spans="1:13" ht="25.5" customHeight="1">
      <c r="A10" s="68">
        <v>30104</v>
      </c>
      <c r="B10" s="74">
        <v>30104</v>
      </c>
      <c r="C10" s="78" t="s">
        <v>106</v>
      </c>
      <c r="D10" s="79">
        <v>82533</v>
      </c>
      <c r="E10" s="79">
        <v>82533</v>
      </c>
      <c r="F10" s="79"/>
      <c r="G10" s="80"/>
      <c r="H10" s="76"/>
      <c r="I10" s="79"/>
      <c r="J10" s="76"/>
      <c r="K10" s="77"/>
      <c r="L10" s="77"/>
      <c r="M10" s="73"/>
    </row>
    <row r="11" spans="1:13" ht="25.5" customHeight="1">
      <c r="A11" s="68"/>
      <c r="B11" s="74">
        <v>30311</v>
      </c>
      <c r="C11" s="78" t="s">
        <v>111</v>
      </c>
      <c r="D11" s="81">
        <v>74964</v>
      </c>
      <c r="E11" s="81">
        <v>74964</v>
      </c>
      <c r="F11" s="81"/>
      <c r="G11" s="80"/>
      <c r="H11" s="76"/>
      <c r="I11" s="76"/>
      <c r="J11" s="76"/>
      <c r="K11" s="77"/>
      <c r="L11" s="77"/>
      <c r="M11" s="73"/>
    </row>
    <row r="12" spans="1:13" ht="25.5" customHeight="1">
      <c r="A12" s="68">
        <v>30199</v>
      </c>
      <c r="B12" s="74">
        <v>30199</v>
      </c>
      <c r="C12" s="78" t="s">
        <v>107</v>
      </c>
      <c r="D12" s="81">
        <v>156778</v>
      </c>
      <c r="E12" s="81">
        <v>156778</v>
      </c>
      <c r="F12" s="81"/>
      <c r="G12" s="80"/>
      <c r="H12" s="76"/>
      <c r="I12" s="81"/>
      <c r="J12" s="76"/>
      <c r="K12" s="77"/>
      <c r="L12" s="77"/>
      <c r="M12" s="73"/>
    </row>
    <row r="13" spans="1:13" ht="25.5" customHeight="1">
      <c r="A13" s="68"/>
      <c r="B13" s="74">
        <v>303</v>
      </c>
      <c r="C13" s="75" t="s">
        <v>108</v>
      </c>
      <c r="D13" s="77">
        <v>72714</v>
      </c>
      <c r="E13" s="73">
        <v>72714</v>
      </c>
      <c r="G13" s="77"/>
      <c r="H13" s="76"/>
      <c r="I13" s="81"/>
      <c r="J13" s="76"/>
      <c r="K13" s="77"/>
      <c r="L13" s="77">
        <v>0</v>
      </c>
      <c r="M13" s="73">
        <v>0</v>
      </c>
    </row>
    <row r="14" spans="1:13" ht="25.5" customHeight="1">
      <c r="A14" s="68">
        <v>30302</v>
      </c>
      <c r="B14" s="74">
        <v>30302</v>
      </c>
      <c r="C14" s="78" t="s">
        <v>109</v>
      </c>
      <c r="D14" s="81">
        <v>54984</v>
      </c>
      <c r="E14" s="81">
        <v>54984</v>
      </c>
      <c r="F14" s="81"/>
      <c r="G14" s="77"/>
      <c r="H14" s="76"/>
      <c r="I14" s="76"/>
      <c r="J14" s="76"/>
      <c r="K14" s="77"/>
      <c r="L14" s="77"/>
      <c r="M14" s="73"/>
    </row>
    <row r="15" spans="1:13" ht="25.5" customHeight="1">
      <c r="A15" s="68">
        <v>30305</v>
      </c>
      <c r="B15" s="74">
        <v>30305</v>
      </c>
      <c r="C15" s="78" t="s">
        <v>110</v>
      </c>
      <c r="D15" s="81">
        <v>17730</v>
      </c>
      <c r="E15" s="81">
        <v>17730</v>
      </c>
      <c r="F15" s="81"/>
      <c r="G15" s="77"/>
      <c r="H15" s="83"/>
      <c r="I15" s="73"/>
      <c r="J15" s="73"/>
      <c r="K15" s="77"/>
      <c r="L15" s="77"/>
      <c r="M15" s="73"/>
    </row>
    <row r="16" spans="1:13" ht="25.5" customHeight="1">
      <c r="A16" s="68">
        <v>30399</v>
      </c>
      <c r="B16" s="74">
        <v>30399</v>
      </c>
      <c r="C16" s="78" t="s">
        <v>112</v>
      </c>
      <c r="D16" s="81">
        <v>0</v>
      </c>
      <c r="E16" s="81">
        <v>0</v>
      </c>
      <c r="F16" s="77"/>
      <c r="G16" s="84"/>
      <c r="H16" s="85"/>
      <c r="I16" s="99"/>
      <c r="J16" s="99"/>
      <c r="K16" s="77"/>
      <c r="L16" s="77"/>
      <c r="M16" s="73"/>
    </row>
    <row r="17" spans="1:13" ht="25.5" customHeight="1">
      <c r="A17" s="86"/>
      <c r="B17" s="87">
        <v>302</v>
      </c>
      <c r="C17" s="72" t="s">
        <v>83</v>
      </c>
      <c r="D17" s="81">
        <v>135000</v>
      </c>
      <c r="E17" s="81">
        <v>135000</v>
      </c>
      <c r="F17" s="88"/>
      <c r="G17" s="77"/>
      <c r="H17" s="85"/>
      <c r="I17" s="99"/>
      <c r="J17" s="99"/>
      <c r="K17" s="77"/>
      <c r="L17" s="77"/>
      <c r="M17" s="73"/>
    </row>
    <row r="18" spans="1:13" ht="25.5" customHeight="1">
      <c r="A18" s="89">
        <v>30201</v>
      </c>
      <c r="B18" s="90">
        <v>30201</v>
      </c>
      <c r="C18" s="91" t="s">
        <v>113</v>
      </c>
      <c r="D18" s="81">
        <v>59000</v>
      </c>
      <c r="E18" s="81">
        <v>59000</v>
      </c>
      <c r="F18" s="88"/>
      <c r="G18" s="77"/>
      <c r="H18" s="92"/>
      <c r="I18" s="76"/>
      <c r="J18" s="76"/>
      <c r="K18" s="77"/>
      <c r="L18" s="77"/>
      <c r="M18" s="73"/>
    </row>
    <row r="19" spans="1:13" ht="25.5" customHeight="1">
      <c r="A19" s="89">
        <v>30207</v>
      </c>
      <c r="B19" s="90">
        <v>30207</v>
      </c>
      <c r="C19" s="91" t="s">
        <v>114</v>
      </c>
      <c r="D19" s="93">
        <v>4800</v>
      </c>
      <c r="E19" s="93">
        <v>4800</v>
      </c>
      <c r="F19" s="88"/>
      <c r="G19" s="73"/>
      <c r="H19" s="94"/>
      <c r="I19" s="82"/>
      <c r="J19" s="82"/>
      <c r="K19" s="73"/>
      <c r="L19" s="73"/>
      <c r="M19" s="73"/>
    </row>
    <row r="20" spans="1:13" ht="24.75" customHeight="1">
      <c r="A20" s="89">
        <v>30211</v>
      </c>
      <c r="B20" s="90">
        <v>30211</v>
      </c>
      <c r="C20" s="91" t="s">
        <v>115</v>
      </c>
      <c r="D20" s="95">
        <v>10200</v>
      </c>
      <c r="E20" s="95">
        <v>10200</v>
      </c>
      <c r="F20" s="76"/>
      <c r="G20" s="76"/>
      <c r="H20" s="85"/>
      <c r="K20" s="76"/>
      <c r="L20" s="76"/>
      <c r="M20" s="100"/>
    </row>
    <row r="21" spans="1:13" ht="24.75" customHeight="1">
      <c r="A21" s="89">
        <v>30215</v>
      </c>
      <c r="B21" s="90">
        <v>30215</v>
      </c>
      <c r="C21" s="91" t="s">
        <v>116</v>
      </c>
      <c r="D21" s="95">
        <v>24000</v>
      </c>
      <c r="E21" s="95">
        <v>24000</v>
      </c>
      <c r="F21" s="76"/>
      <c r="G21" s="76"/>
      <c r="H21" s="96"/>
      <c r="I21" s="81"/>
      <c r="J21" s="81"/>
      <c r="K21" s="76"/>
      <c r="L21" s="76"/>
      <c r="M21" s="100"/>
    </row>
    <row r="22" spans="1:13" ht="24.75" customHeight="1">
      <c r="A22" s="89">
        <v>30217</v>
      </c>
      <c r="B22" s="90">
        <v>30217</v>
      </c>
      <c r="C22" s="97" t="s">
        <v>117</v>
      </c>
      <c r="D22" s="95">
        <v>4000</v>
      </c>
      <c r="E22" s="95">
        <v>4000</v>
      </c>
      <c r="F22" s="76"/>
      <c r="G22" s="76"/>
      <c r="H22" s="85"/>
      <c r="I22" s="82"/>
      <c r="J22" s="82"/>
      <c r="K22" s="76"/>
      <c r="L22" s="76"/>
      <c r="M22" s="100"/>
    </row>
    <row r="23" spans="1:13" ht="24.75" customHeight="1">
      <c r="A23" s="89">
        <v>30231</v>
      </c>
      <c r="B23" s="90">
        <v>30231</v>
      </c>
      <c r="C23" s="97" t="s">
        <v>118</v>
      </c>
      <c r="D23" s="95">
        <v>32000</v>
      </c>
      <c r="E23" s="95">
        <v>32000</v>
      </c>
      <c r="F23" s="76"/>
      <c r="G23" s="76"/>
      <c r="H23" s="85"/>
      <c r="I23" s="82"/>
      <c r="J23" s="82"/>
      <c r="K23" s="76"/>
      <c r="L23" s="76"/>
      <c r="M23" s="100"/>
    </row>
    <row r="24" spans="1:13" ht="24.75" customHeight="1">
      <c r="A24" s="89">
        <v>30299</v>
      </c>
      <c r="B24" s="90">
        <v>30299</v>
      </c>
      <c r="C24" s="97" t="s">
        <v>119</v>
      </c>
      <c r="D24" s="95">
        <v>1000</v>
      </c>
      <c r="E24" s="95">
        <v>1000</v>
      </c>
      <c r="F24" s="76"/>
      <c r="G24" s="76"/>
      <c r="H24" s="76"/>
      <c r="I24" s="76"/>
      <c r="J24" s="76"/>
      <c r="K24" s="76"/>
      <c r="L24" s="76"/>
      <c r="M24" s="100"/>
    </row>
  </sheetData>
  <sheetProtection/>
  <mergeCells count="2">
    <mergeCell ref="C2:M2"/>
    <mergeCell ref="A3:D3"/>
  </mergeCells>
  <printOptions horizontalCentered="1"/>
  <pageMargins left="0.82" right="0.39" top="0.6" bottom="0.47" header="0.39" footer="0.24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showGridLines="0" showZeros="0" zoomScalePageLayoutView="0" workbookViewId="0" topLeftCell="A1">
      <selection activeCell="D8" sqref="D8"/>
    </sheetView>
  </sheetViews>
  <sheetFormatPr defaultColWidth="9.16015625" defaultRowHeight="16.5" customHeight="1"/>
  <cols>
    <col min="1" max="1" width="5.5" style="34" customWidth="1"/>
    <col min="2" max="3" width="5.5" style="35" customWidth="1"/>
    <col min="4" max="4" width="30.66015625" style="36" customWidth="1"/>
    <col min="5" max="5" width="24.33203125" style="36" customWidth="1"/>
    <col min="6" max="7" width="21.16015625" style="37" customWidth="1"/>
    <col min="8" max="8" width="17.83203125" style="38" customWidth="1"/>
    <col min="9" max="9" width="19.66015625" style="38" customWidth="1"/>
    <col min="10" max="10" width="16.66015625" style="38" customWidth="1"/>
    <col min="11" max="241" width="9.16015625" style="39" customWidth="1"/>
  </cols>
  <sheetData>
    <row r="1" ht="24.75" customHeight="1">
      <c r="J1" s="55" t="s">
        <v>120</v>
      </c>
    </row>
    <row r="2" spans="1:10" ht="24.75" customHeight="1">
      <c r="A2" s="185" t="s">
        <v>121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0" ht="24.75" customHeight="1">
      <c r="A3" s="207" t="s">
        <v>11</v>
      </c>
      <c r="B3" s="207"/>
      <c r="C3" s="207"/>
      <c r="D3" s="207"/>
      <c r="E3" s="24"/>
      <c r="F3" s="40"/>
      <c r="G3" s="40"/>
      <c r="H3" s="41"/>
      <c r="I3" s="41"/>
      <c r="J3" s="56" t="s">
        <v>49</v>
      </c>
    </row>
    <row r="4" spans="1:10" s="33" customFormat="1" ht="24.75" customHeight="1">
      <c r="A4" s="193" t="s">
        <v>69</v>
      </c>
      <c r="B4" s="193"/>
      <c r="C4" s="193"/>
      <c r="D4" s="193" t="s">
        <v>122</v>
      </c>
      <c r="E4" s="193" t="s">
        <v>123</v>
      </c>
      <c r="F4" s="193" t="s">
        <v>124</v>
      </c>
      <c r="G4" s="208" t="s">
        <v>99</v>
      </c>
      <c r="H4" s="193" t="s">
        <v>125</v>
      </c>
      <c r="I4" s="193" t="s">
        <v>126</v>
      </c>
      <c r="J4" s="193"/>
    </row>
    <row r="5" spans="1:10" s="33" customFormat="1" ht="26.25" customHeight="1">
      <c r="A5" s="43" t="s">
        <v>78</v>
      </c>
      <c r="B5" s="43" t="s">
        <v>79</v>
      </c>
      <c r="C5" s="43" t="s">
        <v>80</v>
      </c>
      <c r="D5" s="193"/>
      <c r="E5" s="193"/>
      <c r="F5" s="193"/>
      <c r="G5" s="209"/>
      <c r="H5" s="193"/>
      <c r="I5" s="42" t="s">
        <v>102</v>
      </c>
      <c r="J5" s="42" t="s">
        <v>127</v>
      </c>
    </row>
    <row r="6" spans="1:10" ht="24.75" customHeight="1">
      <c r="A6" s="44" t="s">
        <v>65</v>
      </c>
      <c r="B6" s="44" t="s">
        <v>65</v>
      </c>
      <c r="C6" s="44" t="s">
        <v>65</v>
      </c>
      <c r="D6" s="45" t="s">
        <v>65</v>
      </c>
      <c r="E6" s="44" t="s">
        <v>65</v>
      </c>
      <c r="F6" s="44" t="s">
        <v>65</v>
      </c>
      <c r="G6" s="44" t="s">
        <v>65</v>
      </c>
      <c r="H6" s="44">
        <v>1</v>
      </c>
      <c r="I6" s="44">
        <v>3</v>
      </c>
      <c r="J6" s="44">
        <v>4</v>
      </c>
    </row>
    <row r="7" spans="1:10" ht="27" customHeight="1">
      <c r="A7" s="46"/>
      <c r="B7" s="47"/>
      <c r="C7" s="48"/>
      <c r="D7" s="49" t="s">
        <v>52</v>
      </c>
      <c r="E7" s="46"/>
      <c r="F7" s="46"/>
      <c r="G7" s="46"/>
      <c r="H7" s="50">
        <f>SUM(H10:H12)</f>
        <v>95000</v>
      </c>
      <c r="I7" s="50">
        <f>SUM(I10:I12)</f>
        <v>95000</v>
      </c>
      <c r="J7" s="44"/>
    </row>
    <row r="8" spans="1:10" ht="27" customHeight="1">
      <c r="A8" s="204" t="s">
        <v>89</v>
      </c>
      <c r="B8" s="205"/>
      <c r="C8" s="206"/>
      <c r="D8" s="51"/>
      <c r="E8" s="52" t="s">
        <v>90</v>
      </c>
      <c r="F8" s="46"/>
      <c r="G8" s="46"/>
      <c r="H8" s="50">
        <f>H10+H11+H12</f>
        <v>95000</v>
      </c>
      <c r="I8" s="50">
        <f>I10+I11+I12</f>
        <v>95000</v>
      </c>
      <c r="J8" s="44"/>
    </row>
    <row r="9" spans="1:10" ht="27" customHeight="1">
      <c r="A9" s="204" t="s">
        <v>91</v>
      </c>
      <c r="B9" s="205"/>
      <c r="C9" s="206"/>
      <c r="D9" s="51"/>
      <c r="E9" s="53" t="s">
        <v>92</v>
      </c>
      <c r="F9" s="46"/>
      <c r="G9" s="46"/>
      <c r="H9" s="50">
        <f>H10+H11+H12</f>
        <v>95000</v>
      </c>
      <c r="I9" s="50">
        <f>I10+I11+I12</f>
        <v>95000</v>
      </c>
      <c r="J9" s="44"/>
    </row>
    <row r="10" spans="1:10" ht="27" customHeight="1">
      <c r="A10" s="204" t="s">
        <v>95</v>
      </c>
      <c r="B10" s="205"/>
      <c r="C10" s="206"/>
      <c r="D10" s="30" t="s">
        <v>128</v>
      </c>
      <c r="E10" s="53" t="s">
        <v>96</v>
      </c>
      <c r="F10" s="30" t="s">
        <v>128</v>
      </c>
      <c r="G10" s="46" t="s">
        <v>83</v>
      </c>
      <c r="H10" s="50">
        <v>40000</v>
      </c>
      <c r="I10" s="50">
        <v>40000</v>
      </c>
      <c r="J10" s="44"/>
    </row>
    <row r="11" spans="1:10" ht="27" customHeight="1">
      <c r="A11" s="204" t="s">
        <v>95</v>
      </c>
      <c r="B11" s="205"/>
      <c r="C11" s="206"/>
      <c r="D11" s="30" t="s">
        <v>129</v>
      </c>
      <c r="E11" s="53" t="s">
        <v>96</v>
      </c>
      <c r="F11" s="30" t="s">
        <v>129</v>
      </c>
      <c r="G11" s="46" t="s">
        <v>83</v>
      </c>
      <c r="H11" s="50">
        <v>50000</v>
      </c>
      <c r="I11" s="50">
        <v>50000</v>
      </c>
      <c r="J11" s="44"/>
    </row>
    <row r="12" spans="1:10" ht="27" customHeight="1">
      <c r="A12" s="204" t="s">
        <v>95</v>
      </c>
      <c r="B12" s="205"/>
      <c r="C12" s="206"/>
      <c r="D12" s="30" t="s">
        <v>130</v>
      </c>
      <c r="E12" s="53" t="s">
        <v>96</v>
      </c>
      <c r="F12" s="30" t="s">
        <v>130</v>
      </c>
      <c r="G12" s="49" t="s">
        <v>84</v>
      </c>
      <c r="H12" s="54">
        <v>5000</v>
      </c>
      <c r="I12" s="54">
        <v>5000</v>
      </c>
      <c r="J12" s="45"/>
    </row>
  </sheetData>
  <sheetProtection/>
  <mergeCells count="14">
    <mergeCell ref="A2:J2"/>
    <mergeCell ref="A3:D3"/>
    <mergeCell ref="A4:C4"/>
    <mergeCell ref="I4:J4"/>
    <mergeCell ref="A8:C8"/>
    <mergeCell ref="A9:C9"/>
    <mergeCell ref="G4:G5"/>
    <mergeCell ref="H4:H5"/>
    <mergeCell ref="A10:C10"/>
    <mergeCell ref="A11:C11"/>
    <mergeCell ref="A12:C12"/>
    <mergeCell ref="D4:D5"/>
    <mergeCell ref="E4:E5"/>
    <mergeCell ref="F4:F5"/>
  </mergeCells>
  <printOptions horizontalCentered="1"/>
  <pageMargins left="0.39" right="0.39" top="1.57" bottom="0.47" header="0.39" footer="0.24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6"/>
  <sheetViews>
    <sheetView zoomScaleSheetLayoutView="100" zoomScalePageLayoutView="0" workbookViewId="0" topLeftCell="K7">
      <selection activeCell="Q43" sqref="Q43"/>
    </sheetView>
  </sheetViews>
  <sheetFormatPr defaultColWidth="9" defaultRowHeight="11.25"/>
  <cols>
    <col min="1" max="8" width="9" style="0" customWidth="1"/>
    <col min="9" max="18" width="15.83203125" style="0" customWidth="1"/>
  </cols>
  <sheetData>
    <row r="1" spans="1:36" ht="22.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9"/>
      <c r="W1" s="1"/>
      <c r="X1" s="1"/>
      <c r="Y1" s="1"/>
      <c r="Z1" s="9"/>
      <c r="AA1" s="1"/>
      <c r="AB1" s="1"/>
      <c r="AC1" s="1"/>
      <c r="AD1" s="9"/>
      <c r="AE1" s="9"/>
      <c r="AF1" s="1"/>
      <c r="AG1" s="1"/>
      <c r="AH1" s="1"/>
      <c r="AI1" s="11" t="s">
        <v>49</v>
      </c>
      <c r="AJ1" s="12"/>
    </row>
    <row r="2" spans="1:36" ht="13.5">
      <c r="A2" s="210" t="s">
        <v>131</v>
      </c>
      <c r="B2" s="210" t="s">
        <v>132</v>
      </c>
      <c r="C2" s="210" t="s">
        <v>133</v>
      </c>
      <c r="D2" s="210" t="s">
        <v>134</v>
      </c>
      <c r="E2" s="210" t="s">
        <v>135</v>
      </c>
      <c r="F2" s="210" t="s">
        <v>136</v>
      </c>
      <c r="G2" s="210" t="s">
        <v>137</v>
      </c>
      <c r="H2" s="210" t="s">
        <v>138</v>
      </c>
      <c r="I2" s="210" t="s">
        <v>52</v>
      </c>
      <c r="J2" s="213" t="s">
        <v>139</v>
      </c>
      <c r="K2" s="213" t="s">
        <v>140</v>
      </c>
      <c r="L2" s="213" t="s">
        <v>82</v>
      </c>
      <c r="M2" s="213" t="s">
        <v>141</v>
      </c>
      <c r="N2" s="213" t="s">
        <v>142</v>
      </c>
      <c r="O2" s="213" t="s">
        <v>143</v>
      </c>
      <c r="P2" s="210" t="s">
        <v>144</v>
      </c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2" t="s">
        <v>145</v>
      </c>
      <c r="AF2" s="212"/>
      <c r="AG2" s="212"/>
      <c r="AH2" s="212"/>
      <c r="AI2" s="212"/>
      <c r="AJ2" s="216" t="s">
        <v>143</v>
      </c>
    </row>
    <row r="3" spans="1:36" ht="13.5">
      <c r="A3" s="210"/>
      <c r="B3" s="210"/>
      <c r="C3" s="210"/>
      <c r="D3" s="210"/>
      <c r="E3" s="210"/>
      <c r="F3" s="210"/>
      <c r="G3" s="210"/>
      <c r="H3" s="210"/>
      <c r="I3" s="210"/>
      <c r="J3" s="214"/>
      <c r="K3" s="214"/>
      <c r="L3" s="214"/>
      <c r="M3" s="214"/>
      <c r="N3" s="214"/>
      <c r="O3" s="214"/>
      <c r="P3" s="210" t="s">
        <v>146</v>
      </c>
      <c r="Q3" s="210"/>
      <c r="R3" s="210"/>
      <c r="S3" s="210"/>
      <c r="T3" s="210"/>
      <c r="U3" s="210"/>
      <c r="V3" s="210"/>
      <c r="W3" s="210" t="s">
        <v>147</v>
      </c>
      <c r="X3" s="217" t="s">
        <v>148</v>
      </c>
      <c r="Y3" s="218"/>
      <c r="Z3" s="210" t="s">
        <v>149</v>
      </c>
      <c r="AA3" s="210"/>
      <c r="AB3" s="210"/>
      <c r="AC3" s="210"/>
      <c r="AD3" s="210"/>
      <c r="AE3" s="210" t="s">
        <v>81</v>
      </c>
      <c r="AF3" s="212" t="s">
        <v>150</v>
      </c>
      <c r="AG3" s="212"/>
      <c r="AH3" s="212"/>
      <c r="AI3" s="211" t="s">
        <v>151</v>
      </c>
      <c r="AJ3" s="216"/>
    </row>
    <row r="4" spans="1:36" ht="33.75">
      <c r="A4" s="210"/>
      <c r="B4" s="210"/>
      <c r="C4" s="210"/>
      <c r="D4" s="210"/>
      <c r="E4" s="210"/>
      <c r="F4" s="210"/>
      <c r="G4" s="210"/>
      <c r="H4" s="210"/>
      <c r="I4" s="210"/>
      <c r="J4" s="215"/>
      <c r="K4" s="215"/>
      <c r="L4" s="215"/>
      <c r="M4" s="215"/>
      <c r="N4" s="215"/>
      <c r="O4" s="215"/>
      <c r="P4" s="4" t="s">
        <v>81</v>
      </c>
      <c r="Q4" s="4" t="s">
        <v>152</v>
      </c>
      <c r="R4" s="4" t="s">
        <v>153</v>
      </c>
      <c r="S4" s="4" t="s">
        <v>154</v>
      </c>
      <c r="T4" s="4" t="s">
        <v>155</v>
      </c>
      <c r="U4" s="4" t="s">
        <v>156</v>
      </c>
      <c r="V4" s="10" t="s">
        <v>157</v>
      </c>
      <c r="W4" s="210"/>
      <c r="X4" s="4" t="s">
        <v>158</v>
      </c>
      <c r="Y4" s="4" t="s">
        <v>159</v>
      </c>
      <c r="Z4" s="10" t="s">
        <v>81</v>
      </c>
      <c r="AA4" s="4" t="s">
        <v>109</v>
      </c>
      <c r="AB4" s="4" t="s">
        <v>110</v>
      </c>
      <c r="AC4" s="10" t="s">
        <v>160</v>
      </c>
      <c r="AD4" s="10" t="s">
        <v>156</v>
      </c>
      <c r="AE4" s="210"/>
      <c r="AF4" s="4" t="s">
        <v>161</v>
      </c>
      <c r="AG4" s="4" t="s">
        <v>117</v>
      </c>
      <c r="AH4" s="13" t="s">
        <v>150</v>
      </c>
      <c r="AI4" s="211"/>
      <c r="AJ4" s="216"/>
    </row>
    <row r="5" spans="1:36" ht="33.75">
      <c r="A5" s="3">
        <v>26</v>
      </c>
      <c r="B5" s="4" t="s">
        <v>162</v>
      </c>
      <c r="C5" s="5">
        <v>6</v>
      </c>
      <c r="D5" s="5">
        <v>6</v>
      </c>
      <c r="E5" s="5">
        <v>1</v>
      </c>
      <c r="F5" s="5">
        <v>1</v>
      </c>
      <c r="G5" s="5">
        <v>4</v>
      </c>
      <c r="H5" s="5">
        <v>4</v>
      </c>
      <c r="I5" s="6">
        <f>P5+W5+X5+Y5+Z5+AE5+AJ5</f>
        <v>1021621.02</v>
      </c>
      <c r="J5" s="6">
        <f>P5+W5+X5+Y5+Z5</f>
        <v>786621.02</v>
      </c>
      <c r="K5" s="6">
        <f>L5+M5+N5+O5</f>
        <v>1016621.02</v>
      </c>
      <c r="L5" s="6">
        <f>P5+X5+Y5</f>
        <v>713906.62</v>
      </c>
      <c r="M5" s="6">
        <f>W5+Z5</f>
        <v>72714.40000000001</v>
      </c>
      <c r="N5" s="6">
        <v>135000</v>
      </c>
      <c r="O5" s="7">
        <v>95000</v>
      </c>
      <c r="P5" s="8">
        <f>Q5+S5+T5+U5+V5</f>
        <v>585686.62</v>
      </c>
      <c r="Q5" s="5">
        <v>474596</v>
      </c>
      <c r="R5" s="8">
        <v>342696</v>
      </c>
      <c r="S5" s="8">
        <f>R5*15.5%</f>
        <v>53117.88</v>
      </c>
      <c r="T5" s="8">
        <f>R5*0.0025</f>
        <v>856.74</v>
      </c>
      <c r="U5" s="8">
        <f>R5/12</f>
        <v>28558</v>
      </c>
      <c r="V5" s="8">
        <f>R5/12</f>
        <v>28558</v>
      </c>
      <c r="W5" s="5"/>
      <c r="X5" s="5">
        <v>122460</v>
      </c>
      <c r="Y5" s="5">
        <v>5760</v>
      </c>
      <c r="Z5" s="8">
        <f>AA5+AB5+AC5+AD5</f>
        <v>72714.40000000001</v>
      </c>
      <c r="AA5" s="5">
        <v>50755.2</v>
      </c>
      <c r="AB5" s="5">
        <v>13500</v>
      </c>
      <c r="AC5" s="8">
        <f>AA5/12</f>
        <v>4229.599999999999</v>
      </c>
      <c r="AD5" s="8">
        <f>AA5/12</f>
        <v>4229.599999999999</v>
      </c>
      <c r="AE5" s="8">
        <f>AF5+AG5+AH5+AI5</f>
        <v>135000</v>
      </c>
      <c r="AF5" s="5">
        <f>32000*F5</f>
        <v>32000</v>
      </c>
      <c r="AG5" s="8">
        <v>4000</v>
      </c>
      <c r="AH5" s="8">
        <v>98000</v>
      </c>
      <c r="AI5" s="8">
        <f>E5*1000</f>
        <v>1000</v>
      </c>
      <c r="AJ5" s="14">
        <v>100000</v>
      </c>
    </row>
    <row r="6" spans="12:13" ht="11.25">
      <c r="L6" t="s">
        <v>163</v>
      </c>
      <c r="M6" t="s">
        <v>164</v>
      </c>
    </row>
  </sheetData>
  <sheetProtection/>
  <mergeCells count="25">
    <mergeCell ref="G2:G4"/>
    <mergeCell ref="A2:A4"/>
    <mergeCell ref="B2:B4"/>
    <mergeCell ref="C2:C4"/>
    <mergeCell ref="D2:D4"/>
    <mergeCell ref="E2:E4"/>
    <mergeCell ref="F2:F4"/>
    <mergeCell ref="AJ2:AJ4"/>
    <mergeCell ref="M2:M4"/>
    <mergeCell ref="N2:N4"/>
    <mergeCell ref="O2:O4"/>
    <mergeCell ref="W3:W4"/>
    <mergeCell ref="X3:Y3"/>
    <mergeCell ref="Z3:AD3"/>
    <mergeCell ref="AF3:AH3"/>
    <mergeCell ref="AE3:AE4"/>
    <mergeCell ref="AI3:AI4"/>
    <mergeCell ref="P2:AD2"/>
    <mergeCell ref="AE2:AI2"/>
    <mergeCell ref="P3:V3"/>
    <mergeCell ref="H2:H4"/>
    <mergeCell ref="I2:I4"/>
    <mergeCell ref="J2:J4"/>
    <mergeCell ref="K2:K4"/>
    <mergeCell ref="L2:L4"/>
  </mergeCells>
  <printOptions/>
  <pageMargins left="0.75" right="0.75" top="1" bottom="1" header="0.51" footer="0.51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O37" sqref="O37"/>
    </sheetView>
  </sheetViews>
  <sheetFormatPr defaultColWidth="9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liu</cp:lastModifiedBy>
  <cp:lastPrinted>2016-09-07T07:35:00Z</cp:lastPrinted>
  <dcterms:created xsi:type="dcterms:W3CDTF">2013-10-28T01:09:21Z</dcterms:created>
  <dcterms:modified xsi:type="dcterms:W3CDTF">2017-11-15T01:50:44Z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